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'Beginner'!$A$1:$L$17</definedName>
    <definedName name="_xlnm.Print_Area" localSheetId="2">'Intermediate'!$A$1:$L$20</definedName>
    <definedName name="_xlnm.Print_Area" localSheetId="3">'Advanced'!$A$1:$L$17</definedName>
    <definedName name="_xlnm.Print_Area" localSheetId="4">'Master'!$A$1:$N$33</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<sst xmlns="http://schemas.openxmlformats.org/spreadsheetml/2006/main" count="179" uniqueCount="109">
  <si>
    <t>TAKE</t>
  </si>
  <si>
    <t>DivZero example workbook</t>
  </si>
  <si>
    <t>What it does</t>
  </si>
  <si>
    <t>Keeps only the first or last rows and columns of a range, spilled as a block; a negative count takes from the end.</t>
  </si>
  <si>
    <t>Formula page</t>
  </si>
  <si>
    <t>https://divzero.app/en/functions/take/</t>
  </si>
  <si>
    <t>The examples in this file</t>
  </si>
  <si>
    <t>Beginner</t>
  </si>
  <si>
    <t>Show the last three lines of a bank journal</t>
  </si>
  <si>
    <t>Intermediate</t>
  </si>
  <si>
    <t>First assets of the register without the depreciation column</t>
  </si>
  <si>
    <t>Advanced</t>
  </si>
  <si>
    <t>The three largest receivables for confirmation requests</t>
  </si>
  <si>
    <t>Master</t>
  </si>
  <si>
    <t>Largest manual entries, with a clean message for an empty journal</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</si>
  <si>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</si>
  <si>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</si>
  <si>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</si>
  <si>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</si>
  <si>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</si>
  <si>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</si>
  <si>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</si>
  <si>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</si>
  <si>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</si>
  <si>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</si>
  <si>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</si>
  <si>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(TAKE) needs Excel 2024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</si>
  <si>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</si>
  <si>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</si>
  <si>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</si>
  <si>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Entry</t>
  </si>
  <si>
    <t>Journal</t>
  </si>
  <si>
    <t>Amount</t>
  </si>
  <si>
    <t>Beginner: Show the last three lines of a bank journal</t>
  </si>
  <si>
    <t>25-1201</t>
  </si>
  <si>
    <t>BNK</t>
  </si>
  <si>
    <t>You are at Veldhuis Installatie BV and have the extract of a few lines from the XAF auditfile. The extract is in entry order, so the newest postings are at the bottom. Before you start the cut-off test you want to see only the last three lines, without scrolling to the end of the sheet.</t>
  </si>
  <si>
    <t>25-1202</t>
  </si>
  <si>
    <t>INK</t>
  </si>
  <si>
    <t>25-1206</t>
  </si>
  <si>
    <t>25-1203</t>
  </si>
  <si>
    <t>VRK</t>
  </si>
  <si>
    <t>25-1207</t>
  </si>
  <si>
    <t>25-1204</t>
  </si>
  <si>
    <t>MEM</t>
  </si>
  <si>
    <t>25-1205</t>
  </si>
  <si>
    <t>Formula cell</t>
  </si>
  <si>
    <t>E2:G4</t>
  </si>
  <si>
    <t>Formula (comma separators)</t>
  </si>
  <si>
    <t>=TAKE(A2:C8, -3)</t>
  </si>
  <si>
    <t>Formula (semicolon separators)</t>
  </si>
  <si>
    <t>=TAKE(A2:C8; -3)</t>
  </si>
  <si>
    <t>Plain text. The formula in the cell itself follows your Excel's separators.</t>
  </si>
  <si>
    <t>Expected result</t>
  </si>
  <si>
    <t>Asset</t>
  </si>
  <si>
    <t>Year acquired</t>
  </si>
  <si>
    <t>Cost</t>
  </si>
  <si>
    <t>Accumulated depreciation</t>
  </si>
  <si>
    <t>Rows</t>
  </si>
  <si>
    <t>Intermediate: First assets of the register without the depreciation column</t>
  </si>
  <si>
    <t>FA-101</t>
  </si>
  <si>
    <t>FA-102</t>
  </si>
  <si>
    <t>For the additions test at Veldhuis Installatie BV you copy the first assets of the fixed asset register into your workpaper. You need asset, year and cost, but not the accumulated depreciation, which you recalculate yourself. The number of rows sits in F1, and you want to be able to type a number larger than the register without an error.</t>
  </si>
  <si>
    <t>FA-103</t>
  </si>
  <si>
    <t>FA-104</t>
  </si>
  <si>
    <t>FA-105</t>
  </si>
  <si>
    <t>FA-106</t>
  </si>
  <si>
    <t>E3:G6</t>
  </si>
  <si>
    <t>=TAKE(A2:D7, F1, 3)</t>
  </si>
  <si>
    <t>=TAKE(A2:D7; F1; 3)</t>
  </si>
  <si>
    <t>Invoice</t>
  </si>
  <si>
    <t>Customer</t>
  </si>
  <si>
    <t>Balance</t>
  </si>
  <si>
    <t>Items</t>
  </si>
  <si>
    <t>Advanced: The three largest receivables for confirmation requests</t>
  </si>
  <si>
    <t>25-1301</t>
  </si>
  <si>
    <t>Kaya Design BV</t>
  </si>
  <si>
    <t>From the receivables aging list of Veldhuis Installatie BV you select the largest balances as key items for confirmation requests. The list is in invoice order, not in order of size. The number of items to confirm sits in F1, so you can raise it when the coverage turns out too low.</t>
  </si>
  <si>
    <t>25-1302</t>
  </si>
  <si>
    <t>Molenaar Bouw BV</t>
  </si>
  <si>
    <t>Van Dijk Transport BV</t>
  </si>
  <si>
    <t>25-1303</t>
  </si>
  <si>
    <t>25-1306</t>
  </si>
  <si>
    <t>Smits Bouw BV</t>
  </si>
  <si>
    <t>25-1304</t>
  </si>
  <si>
    <t>Hendriks Metaal BV</t>
  </si>
  <si>
    <t>25-1308</t>
  </si>
  <si>
    <t>De Boer Groep BV</t>
  </si>
  <si>
    <t>25-1305</t>
  </si>
  <si>
    <t>Mulder Horeca BV</t>
  </si>
  <si>
    <t>E3:G5</t>
  </si>
  <si>
    <t>25-1307</t>
  </si>
  <si>
    <t>Jansen Techniek BV</t>
  </si>
  <si>
    <t>=TAKE(SORT(A2:C9, 3, -1), F1)</t>
  </si>
  <si>
    <t>=TAKE(SORT(A2:C9; 3; -1); F1)</t>
  </si>
  <si>
    <t>Account</t>
  </si>
  <si>
    <t>Master: Largest manual entries, with a clean message for an empty journal</t>
  </si>
  <si>
    <t>25-0911</t>
  </si>
  <si>
    <t>25-0912</t>
  </si>
  <si>
    <t>In journal entry testing at Veldhuis Installatie BV you select the largest postings of one journal as key items. Journal and number of items sit in H1 and H2. The workpaper needs entry, account and amount, not the journal code that is already on the tab. The formula must still behave when you type a journal without postings or a number above the number of postings.</t>
  </si>
  <si>
    <t>25-0913</t>
  </si>
  <si>
    <t>25-0914</t>
  </si>
  <si>
    <t>25-0915</t>
  </si>
  <si>
    <t>25-0916</t>
  </si>
  <si>
    <t>25-0917</t>
  </si>
  <si>
    <t>25-0918</t>
  </si>
  <si>
    <t>G4:I6</t>
  </si>
  <si>
    <t xml:space="preserve">=LET(
  journal, A2:A9,
  hits, COUNTIF(journal, H1),
  keep_rows, H2,
  keep_cols, -3,
  IF(hits = 0, "No postings in this journal",
    TAKE(TAKE(SORT(FILTER(A2:D9, journal = H1), 4, -1),
      keep_rows), , keep_cols))
)</t>
  </si>
  <si>
    <t xml:space="preserve">=LET(
  journal; A2:A9;
  hits; COUNTIF(journal; H1);
  keep_rows; H2;
  keep_cols; -3;
  IF(hits = 0; "No postings in this journal";
    TAKE(TAKE(SORT(FILTER(A2:D9; journal = H1); 4; -1);
      keep_rows); ; keep_cols))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</si>
</sst>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0">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0" fontId="4" fillId="3" borderId="2" xfId="0" applyFont="1" applyFill="1" applyBorder="1"/>
    <xf numFmtId="0" fontId="4" fillId="3" borderId="1" xfId="0" applyFont="1" applyFill="1" applyBorder="1"/>
    <xf numFmtId="164" fontId="4" fillId="3" borderId="1" xfId="0" applyNumberFormat="1"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164"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0" fontId="3" fillId="6" borderId="3" xfId="0" applyFont="1" applyFill="1" applyBorder="1" applyAlignment="1">
      <alignment vertical="center"/>
    </xf>
    <xf numFmtId="0" fontId="4" fillId="2" borderId="1" xfId="0" applyFont="1" applyFill="1" applyBorder="1"/>
    <xf numFmtId="0" fontId="4" fillId="4" borderId="1" xfId="0" applyFont="1" applyFill="1" applyBorder="1" applyAlignment="1">
      <alignment horizontal="right" vertical="top" indent="1"/>
    </xf>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tak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L17"/>
  <sheetViews>
    <sheetView workbookViewId="0" zoomScale="100">
      <selection activeCell="E2" sqref="E2"/>
    </sheetView>
  </sheetViews>
  <sheetFormatPr defaultRowHeight="15" outlineLevelRow="0" outlineLevelCol="0" x14ac:dyDescent="55"/>
  <cols>
    <col min="1" max="2" width="10" customWidth="1"/>
    <col min="3" max="3" width="13" customWidth="1"/>
    <col min="5" max="6" width="10" customWidth="1"/>
    <col min="7" max="7" width="12" customWidth="1"/>
    <col min="8" max="8" width="3" customWidth="1"/>
    <col min="9" max="9" width="20" customWidth="1"/>
    <col min="10" max="11" width="16" customWidth="1"/>
    <col min="12" max="12" width="17" customWidth="1"/>
  </cols>
  <sheetData>
    <row r="1" ht="21" customHeight="1" spans="1:12" x14ac:dyDescent="0.25">
      <c r="A1" s="11" t="s">
        <v>30</v>
      </c>
      <c r="B1" s="11" t="s">
        <v>31</v>
      </c>
      <c r="C1" s="12" t="s">
        <v>32</v>
      </c>
      <c r="I1" s="13" t="s">
        <v>33</v>
      </c>
      <c r="J1"/>
      <c r="K1"/>
      <c r="L1"/>
    </row>
    <row r="2" ht="15" customHeight="1" spans="1:12" x14ac:dyDescent="0.25">
      <c r="A2" s="14" t="s">
        <v>34</v>
      </c>
      <c r="B2" s="14" t="s">
        <v>35</v>
      </c>
      <c r="C2" s="15">
        <v>1250</v>
      </c>
      <c r="E2" s="16" t="str" cm="1">
        <f t="array" ref="E2:G4">_xlfn.TAKE(A2:C8, -3)</f>
        <v>25-1205</v>
      </c>
      <c r="F2" s="17" t="s">
        <v>35</v>
      </c>
      <c r="G2" s="18">
        <v>2750</v>
      </c>
      <c r="I2" s="19" t="s">
        <v>36</v>
      </c>
      <c r="J2"/>
      <c r="K2"/>
      <c r="L2"/>
    </row>
    <row r="3" ht="15" customHeight="1" spans="1:12" x14ac:dyDescent="0.25">
      <c r="A3" s="14" t="s">
        <v>37</v>
      </c>
      <c r="B3" s="14" t="s">
        <v>38</v>
      </c>
      <c r="C3" s="15">
        <v>3400</v>
      </c>
      <c r="E3" s="17" t="s">
        <v>39</v>
      </c>
      <c r="F3" s="17" t="s">
        <v>38</v>
      </c>
      <c r="G3" s="18">
        <v>640</v>
      </c>
      <c r="I3"/>
      <c r="J3"/>
      <c r="K3"/>
      <c r="L3"/>
    </row>
    <row r="4" ht="15" customHeight="1" spans="1:12" x14ac:dyDescent="0.25">
      <c r="A4" s="14" t="s">
        <v>40</v>
      </c>
      <c r="B4" s="14" t="s">
        <v>41</v>
      </c>
      <c r="C4" s="15">
        <v>920</v>
      </c>
      <c r="E4" s="17" t="s">
        <v>42</v>
      </c>
      <c r="F4" s="17" t="s">
        <v>41</v>
      </c>
      <c r="G4" s="18">
        <v>1980</v>
      </c>
      <c r="I4"/>
      <c r="J4"/>
      <c r="K4"/>
      <c r="L4"/>
    </row>
    <row r="5" ht="15" customHeight="1" spans="1:12" x14ac:dyDescent="0.25">
      <c r="A5" s="14" t="s">
        <v>43</v>
      </c>
      <c r="B5" s="14" t="s">
        <v>44</v>
      </c>
      <c r="C5" s="15">
        <v>15600</v>
      </c>
      <c r="I5"/>
      <c r="J5"/>
      <c r="K5"/>
      <c r="L5"/>
    </row>
    <row r="6" ht="15" customHeight="1" spans="1:3" x14ac:dyDescent="0.25">
      <c r="A6" s="14" t="s">
        <v>45</v>
      </c>
      <c r="B6" s="14" t="s">
        <v>35</v>
      </c>
      <c r="C6" s="15">
        <v>2750</v>
      </c>
    </row>
    <row r="7" ht="15" customHeight="1" spans="1:10" x14ac:dyDescent="0.25">
      <c r="A7" s="14" t="s">
        <v>39</v>
      </c>
      <c r="B7" s="14" t="s">
        <v>38</v>
      </c>
      <c r="C7" s="15">
        <v>640</v>
      </c>
      <c r="I7" s="20" t="s">
        <v>46</v>
      </c>
      <c r="J7" s="21" t="s">
        <v>47</v>
      </c>
    </row>
    <row r="8" ht="15" customHeight="1" spans="1:9" x14ac:dyDescent="0.25">
      <c r="A8" s="14" t="s">
        <v>42</v>
      </c>
      <c r="B8" s="14" t="s">
        <v>41</v>
      </c>
      <c r="C8" s="15">
        <v>1980</v>
      </c>
      <c r="I8" s="20" t="s">
        <v>48</v>
      </c>
    </row>
    <row r="9" ht="15" customHeight="1" spans="9:12" x14ac:dyDescent="0.25">
      <c r="I9" s="22" t="s">
        <v>49</v>
      </c>
      <c r="J9" s="23"/>
      <c r="K9" s="23"/>
      <c r="L9" s="23"/>
    </row>
    <row r="10" ht="15" customHeight="1" spans="9:9" x14ac:dyDescent="0.25">
      <c r="I10" s="20" t="s">
        <v>50</v>
      </c>
    </row>
    <row r="11" ht="15" customHeight="1" spans="9:12" x14ac:dyDescent="0.25">
      <c r="I11" s="22" t="s">
        <v>51</v>
      </c>
      <c r="J11" s="23"/>
      <c r="K11" s="23"/>
      <c r="L11" s="23"/>
    </row>
    <row r="12" ht="15" customHeight="1" spans="9:12" x14ac:dyDescent="0.25">
      <c r="I12" s="24" t="s">
        <v>52</v>
      </c>
      <c r="J12"/>
      <c r="K12"/>
      <c r="L12"/>
    </row>
    <row r="13" ht="15" customHeight="1" x14ac:dyDescent="0.25"/>
    <row r="14" ht="15" customHeight="1" spans="9:12" x14ac:dyDescent="0.25">
      <c r="I14" s="20" t="s">
        <v>53</v>
      </c>
      <c r="J14" s="9" t="s">
        <v>45</v>
      </c>
      <c r="K14" s="9" t="s">
        <v>35</v>
      </c>
      <c r="L14" s="25">
        <v>2750</v>
      </c>
    </row>
    <row r="15" ht="15" customHeight="1" spans="10:12" x14ac:dyDescent="0.25">
      <c r="J15" s="9" t="s">
        <v>39</v>
      </c>
      <c r="K15" s="9" t="s">
        <v>38</v>
      </c>
      <c r="L15" s="25">
        <v>640</v>
      </c>
    </row>
    <row r="16" ht="15" customHeight="1" spans="10:12" x14ac:dyDescent="0.25">
      <c r="J16" s="9" t="s">
        <v>42</v>
      </c>
      <c r="K16" s="9" t="s">
        <v>41</v>
      </c>
      <c r="L16" s="25">
        <v>1980</v>
      </c>
    </row>
    <row r="17" ht="15" customHeight="1" spans="9:12" x14ac:dyDescent="0.25">
      <c r="I17" s="20" t="s">
        <v>22</v>
      </c>
      <c r="J17" s="26" t="str" cm="1">
        <f t="array" ref="J17">IF(SUMPRODUCT(--NOT(IF(ISERROR(E2:G4)+ISERROR($J$14:$L$16)=2,ERROR.TYPE(E2:G4)=ERROR.TYPE($J$14:$L$16),IF(ISERROR(E2:G4)+ISERROR($J$14:$L$16)=1,FALSE,IF(ISNUMBER(E2:G4)*ISNUMBER($J$14:$L$16)=1,ABS(E2:G4-$J$14:$L$16)&lt;=1E-9*(1+ABS($J$14:$L$16)),EXACT(E2:G4&amp;"",$J$14:$L$16&amp;""))))))=0,"OK","Differs")</f>
        <v>OK</v>
      </c>
      <c r="K17"/>
      <c r="L17"/>
    </row>
  </sheetData>
  <mergeCells count="6">
    <mergeCell ref="I1:L1"/>
    <mergeCell ref="I2:L5"/>
    <mergeCell ref="I9:L9"/>
    <mergeCell ref="I11:L11"/>
    <mergeCell ref="I12:L12"/>
    <mergeCell ref="J17:L17"/>
  </mergeCells>
  <conditionalFormatting sqref="J17">
    <cfRule type="expression" dxfId="0" priority="1">
      <formula>J17&lt;&gt;"OK"</formula>
    </cfRule>
  </conditionalFormatting>
  <pageMargins left="0.5" right="0.5" top="0.6" bottom="0.6" header="0.3" footer="0.3"/>
  <pageSetup paperSize="9" orientation="landscape" scale="92"/>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L20"/>
  <sheetViews>
    <sheetView workbookViewId="0" zoomScale="100">
      <selection activeCell="E3" sqref="E3"/>
    </sheetView>
  </sheetViews>
  <sheetFormatPr defaultRowHeight="15" outlineLevelRow="0" outlineLevelCol="0" x14ac:dyDescent="55"/>
  <cols>
    <col min="1" max="1" width="10" customWidth="1"/>
    <col min="2" max="2" width="16" customWidth="1"/>
    <col min="3" max="3" width="13" customWidth="1"/>
    <col min="4" max="4" width="27" customWidth="1"/>
    <col min="5" max="6" width="10" customWidth="1"/>
    <col min="7" max="7" width="13" customWidth="1"/>
    <col min="8" max="8" width="3" customWidth="1"/>
    <col min="9" max="9" width="20" customWidth="1"/>
    <col min="10" max="11" width="16" customWidth="1"/>
    <col min="12" max="12" width="18" customWidth="1"/>
  </cols>
  <sheetData>
    <row r="1" ht="18" customHeight="1" spans="1:12" x14ac:dyDescent="0.25">
      <c r="A1" s="11" t="s">
        <v>54</v>
      </c>
      <c r="B1" s="12" t="s">
        <v>55</v>
      </c>
      <c r="C1" s="12" t="s">
        <v>56</v>
      </c>
      <c r="D1" s="12" t="s">
        <v>57</v>
      </c>
      <c r="E1" s="27" t="s">
        <v>58</v>
      </c>
      <c r="F1" s="28">
        <v>4</v>
      </c>
      <c r="I1" s="13" t="s">
        <v>59</v>
      </c>
      <c r="J1"/>
      <c r="K1"/>
      <c r="L1"/>
    </row>
    <row r="2" ht="18" customHeight="1" spans="1:12" x14ac:dyDescent="0.25">
      <c r="A2" s="14" t="s">
        <v>60</v>
      </c>
      <c r="B2" s="14">
        <v>2023</v>
      </c>
      <c r="C2" s="15">
        <v>32500</v>
      </c>
      <c r="D2" s="15">
        <v>9750</v>
      </c>
      <c r="I2"/>
      <c r="J2"/>
      <c r="K2"/>
      <c r="L2"/>
    </row>
    <row r="3" ht="15" customHeight="1" spans="1:12" x14ac:dyDescent="0.25">
      <c r="A3" s="14" t="s">
        <v>61</v>
      </c>
      <c r="B3" s="14">
        <v>2022</v>
      </c>
      <c r="C3" s="15">
        <v>18400</v>
      </c>
      <c r="D3" s="15">
        <v>11040</v>
      </c>
      <c r="E3" s="16" t="str" cm="1">
        <f t="array" ref="E3:G6">_xlfn.TAKE(A2:D7, F1, 3)</f>
        <v>FA-101</v>
      </c>
      <c r="F3" s="17">
        <v>2023</v>
      </c>
      <c r="G3" s="18">
        <v>32500</v>
      </c>
      <c r="I3" s="19" t="s">
        <v>62</v>
      </c>
      <c r="J3"/>
      <c r="K3"/>
      <c r="L3"/>
    </row>
    <row r="4" ht="15" customHeight="1" spans="1:12" x14ac:dyDescent="0.25">
      <c r="A4" s="14" t="s">
        <v>63</v>
      </c>
      <c r="B4" s="14">
        <v>2025</v>
      </c>
      <c r="C4" s="15">
        <v>14400</v>
      </c>
      <c r="D4" s="15">
        <v>4800</v>
      </c>
      <c r="E4" s="17" t="s">
        <v>61</v>
      </c>
      <c r="F4" s="17">
        <v>2022</v>
      </c>
      <c r="G4" s="18">
        <v>18400</v>
      </c>
      <c r="I4"/>
      <c r="J4"/>
      <c r="K4"/>
      <c r="L4"/>
    </row>
    <row r="5" ht="15" customHeight="1" spans="1:12" x14ac:dyDescent="0.25">
      <c r="A5" s="14" t="s">
        <v>64</v>
      </c>
      <c r="B5" s="14">
        <v>2021</v>
      </c>
      <c r="C5" s="15">
        <v>9600</v>
      </c>
      <c r="D5" s="15">
        <v>5760</v>
      </c>
      <c r="E5" s="17" t="s">
        <v>63</v>
      </c>
      <c r="F5" s="17">
        <v>2025</v>
      </c>
      <c r="G5" s="18">
        <v>14400</v>
      </c>
      <c r="I5"/>
      <c r="J5"/>
      <c r="K5"/>
      <c r="L5"/>
    </row>
    <row r="6" ht="15" customHeight="1" spans="1:12" x14ac:dyDescent="0.25">
      <c r="A6" s="14" t="s">
        <v>65</v>
      </c>
      <c r="B6" s="14">
        <v>2025</v>
      </c>
      <c r="C6" s="15">
        <v>27800</v>
      </c>
      <c r="D6" s="15">
        <v>3475</v>
      </c>
      <c r="E6" s="17" t="s">
        <v>64</v>
      </c>
      <c r="F6" s="17">
        <v>2021</v>
      </c>
      <c r="G6" s="18">
        <v>9600</v>
      </c>
      <c r="I6"/>
      <c r="J6"/>
      <c r="K6"/>
      <c r="L6"/>
    </row>
    <row r="7" ht="15" customHeight="1" spans="1:12" x14ac:dyDescent="0.25">
      <c r="A7" s="14" t="s">
        <v>66</v>
      </c>
      <c r="B7" s="14">
        <v>2024</v>
      </c>
      <c r="C7" s="15">
        <v>6200</v>
      </c>
      <c r="D7" s="15">
        <v>2480</v>
      </c>
      <c r="I7"/>
      <c r="J7"/>
      <c r="K7"/>
      <c r="L7"/>
    </row>
    <row r="8" ht="15" customHeight="1" x14ac:dyDescent="0.25"/>
    <row r="9" ht="15" customHeight="1" spans="9:10" x14ac:dyDescent="0.25">
      <c r="I9" s="20" t="s">
        <v>46</v>
      </c>
      <c r="J9" s="21" t="s">
        <v>67</v>
      </c>
    </row>
    <row r="10" ht="15" customHeight="1" spans="9:9" x14ac:dyDescent="0.25">
      <c r="I10" s="20" t="s">
        <v>48</v>
      </c>
    </row>
    <row r="11" ht="15" customHeight="1" spans="9:12" x14ac:dyDescent="0.25">
      <c r="I11" s="22" t="s">
        <v>68</v>
      </c>
      <c r="J11" s="23"/>
      <c r="K11" s="23"/>
      <c r="L11" s="23"/>
    </row>
    <row r="12" ht="15" customHeight="1" spans="9:9" x14ac:dyDescent="0.25">
      <c r="I12" s="20" t="s">
        <v>50</v>
      </c>
    </row>
    <row r="13" ht="15" customHeight="1" spans="9:12" x14ac:dyDescent="0.25">
      <c r="I13" s="22" t="s">
        <v>69</v>
      </c>
      <c r="J13" s="23"/>
      <c r="K13" s="23"/>
      <c r="L13" s="23"/>
    </row>
    <row r="14" ht="15" customHeight="1" spans="9:12" x14ac:dyDescent="0.25">
      <c r="I14" s="24" t="s">
        <v>52</v>
      </c>
      <c r="J14"/>
      <c r="K14"/>
      <c r="L14"/>
    </row>
    <row r="15" ht="15" customHeight="1" x14ac:dyDescent="0.25"/>
    <row r="16" ht="15" customHeight="1" spans="9:12" x14ac:dyDescent="0.25">
      <c r="I16" s="20" t="s">
        <v>53</v>
      </c>
      <c r="J16" s="9" t="s">
        <v>60</v>
      </c>
      <c r="K16" s="29">
        <v>2023</v>
      </c>
      <c r="L16" s="25">
        <v>32500</v>
      </c>
    </row>
    <row r="17" ht="15" customHeight="1" spans="10:12" x14ac:dyDescent="0.25">
      <c r="J17" s="9" t="s">
        <v>61</v>
      </c>
      <c r="K17" s="29">
        <v>2022</v>
      </c>
      <c r="L17" s="25">
        <v>18400</v>
      </c>
    </row>
    <row r="18" ht="15" customHeight="1" spans="10:12" x14ac:dyDescent="0.25">
      <c r="J18" s="9" t="s">
        <v>63</v>
      </c>
      <c r="K18" s="29">
        <v>2025</v>
      </c>
      <c r="L18" s="25">
        <v>14400</v>
      </c>
    </row>
    <row r="19" ht="15" customHeight="1" spans="10:12" x14ac:dyDescent="0.25">
      <c r="J19" s="9" t="s">
        <v>64</v>
      </c>
      <c r="K19" s="29">
        <v>2021</v>
      </c>
      <c r="L19" s="25">
        <v>9600</v>
      </c>
    </row>
    <row r="20" ht="15" customHeight="1" spans="9:12" x14ac:dyDescent="0.25">
      <c r="I20" s="20" t="s">
        <v>22</v>
      </c>
      <c r="J20" s="26" t="str" cm="1">
        <f t="array" ref="J20">IF(SUMPRODUCT(--NOT(IF(ISERROR(E3:G6)+ISERROR($J$16:$L$19)=2,ERROR.TYPE(E3:G6)=ERROR.TYPE($J$16:$L$19),IF(ISERROR(E3:G6)+ISERROR($J$16:$L$19)=1,FALSE,IF(ISNUMBER(E3:G6)*ISNUMBER($J$16:$L$19)=1,ABS(E3:G6-$J$16:$L$19)&lt;=1E-9*(1+ABS($J$16:$L$19)),EXACT(E3:G6&amp;"",$J$16:$L$19&amp;""))))))=0,"OK","Differs")</f>
        <v>OK</v>
      </c>
      <c r="K20"/>
      <c r="L20"/>
    </row>
  </sheetData>
  <mergeCells count="6">
    <mergeCell ref="I1:L2"/>
    <mergeCell ref="I3:L7"/>
    <mergeCell ref="I11:L11"/>
    <mergeCell ref="I13:L13"/>
    <mergeCell ref="I14:L14"/>
    <mergeCell ref="J20:L20"/>
  </mergeCells>
  <conditionalFormatting sqref="J20">
    <cfRule type="expression" dxfId="1" priority="1">
      <formula>J20&lt;&gt;"OK"</formula>
    </cfRule>
  </conditionalFormatting>
  <pageMargins left="0.5" right="0.5" top="0.6" bottom="0.6" header="0.3" footer="0.3"/>
  <pageSetup paperSize="9" orientation="landscape" scale="78"/>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L17"/>
  <sheetViews>
    <sheetView workbookViewId="0" zoomScale="100">
      <selection activeCell="E3" sqref="E3"/>
    </sheetView>
  </sheetViews>
  <sheetFormatPr defaultRowHeight="15" outlineLevelRow="0" outlineLevelCol="0" x14ac:dyDescent="55"/>
  <cols>
    <col min="1" max="1" width="10" customWidth="1"/>
    <col min="2" max="2" width="23" customWidth="1"/>
    <col min="3" max="3" width="13" customWidth="1"/>
    <col min="5" max="5" width="10" customWidth="1"/>
    <col min="6" max="6" width="23" customWidth="1"/>
    <col min="7" max="7" width="13" customWidth="1"/>
    <col min="8" max="8" width="3" customWidth="1"/>
    <col min="9" max="9" width="20" customWidth="1"/>
    <col min="10" max="10" width="12" customWidth="1"/>
    <col min="11" max="11" width="24" customWidth="1"/>
    <col min="12" max="12" width="14" customWidth="1"/>
  </cols>
  <sheetData>
    <row r="1" ht="21" customHeight="1" spans="1:12" x14ac:dyDescent="0.25">
      <c r="A1" s="11" t="s">
        <v>70</v>
      </c>
      <c r="B1" s="11" t="s">
        <v>71</v>
      </c>
      <c r="C1" s="12" t="s">
        <v>72</v>
      </c>
      <c r="E1" s="27" t="s">
        <v>73</v>
      </c>
      <c r="F1" s="28">
        <v>3</v>
      </c>
      <c r="I1" s="13" t="s">
        <v>74</v>
      </c>
      <c r="J1"/>
      <c r="K1"/>
      <c r="L1"/>
    </row>
    <row r="2" ht="15" customHeight="1" spans="1:12" x14ac:dyDescent="0.25">
      <c r="A2" s="14" t="s">
        <v>75</v>
      </c>
      <c r="B2" s="14" t="s">
        <v>76</v>
      </c>
      <c r="C2" s="15">
        <v>8450</v>
      </c>
      <c r="I2" s="19" t="s">
        <v>77</v>
      </c>
      <c r="J2"/>
      <c r="K2"/>
      <c r="L2"/>
    </row>
    <row r="3" ht="15" customHeight="1" spans="1:12" x14ac:dyDescent="0.25">
      <c r="A3" s="14" t="s">
        <v>78</v>
      </c>
      <c r="B3" s="14" t="s">
        <v>79</v>
      </c>
      <c r="C3" s="15">
        <v>23100</v>
      </c>
      <c r="E3" s="16" t="str" cm="1">
        <f t="array" ref="E3:G5">_xlfn.TAKE(_xlfn._xlws.SORT(A2:C9, 3, -1), F1)</f>
        <v>25-1303</v>
      </c>
      <c r="F3" s="17" t="s">
        <v>80</v>
      </c>
      <c r="G3" s="18">
        <v>61250</v>
      </c>
      <c r="I3"/>
      <c r="J3"/>
      <c r="K3"/>
      <c r="L3"/>
    </row>
    <row r="4" ht="15" customHeight="1" spans="1:12" x14ac:dyDescent="0.25">
      <c r="A4" s="14" t="s">
        <v>81</v>
      </c>
      <c r="B4" s="14" t="s">
        <v>80</v>
      </c>
      <c r="C4" s="15">
        <v>61250</v>
      </c>
      <c r="E4" s="17" t="s">
        <v>82</v>
      </c>
      <c r="F4" s="17" t="s">
        <v>83</v>
      </c>
      <c r="G4" s="18">
        <v>38900</v>
      </c>
      <c r="I4"/>
      <c r="J4"/>
      <c r="K4"/>
      <c r="L4"/>
    </row>
    <row r="5" ht="15" customHeight="1" spans="1:12" x14ac:dyDescent="0.25">
      <c r="A5" s="14" t="s">
        <v>84</v>
      </c>
      <c r="B5" s="14" t="s">
        <v>85</v>
      </c>
      <c r="C5" s="15">
        <v>15800</v>
      </c>
      <c r="E5" s="17" t="s">
        <v>86</v>
      </c>
      <c r="F5" s="17" t="s">
        <v>87</v>
      </c>
      <c r="G5" s="18">
        <v>27750</v>
      </c>
      <c r="I5"/>
      <c r="J5"/>
      <c r="K5"/>
      <c r="L5"/>
    </row>
    <row r="6" ht="15" customHeight="1" spans="1:3" x14ac:dyDescent="0.25">
      <c r="A6" s="14" t="s">
        <v>88</v>
      </c>
      <c r="B6" s="14" t="s">
        <v>89</v>
      </c>
      <c r="C6" s="15">
        <v>4200</v>
      </c>
    </row>
    <row r="7" ht="15" customHeight="1" spans="1:10" x14ac:dyDescent="0.25">
      <c r="A7" s="14" t="s">
        <v>82</v>
      </c>
      <c r="B7" s="14" t="s">
        <v>83</v>
      </c>
      <c r="C7" s="15">
        <v>38900</v>
      </c>
      <c r="I7" s="20" t="s">
        <v>46</v>
      </c>
      <c r="J7" s="21" t="s">
        <v>90</v>
      </c>
    </row>
    <row r="8" ht="15" customHeight="1" spans="1:9" x14ac:dyDescent="0.25">
      <c r="A8" s="14" t="s">
        <v>91</v>
      </c>
      <c r="B8" s="14" t="s">
        <v>92</v>
      </c>
      <c r="C8" s="15">
        <v>12600</v>
      </c>
      <c r="I8" s="20" t="s">
        <v>48</v>
      </c>
    </row>
    <row r="9" ht="15" customHeight="1" spans="1:12" x14ac:dyDescent="0.25">
      <c r="A9" s="14" t="s">
        <v>86</v>
      </c>
      <c r="B9" s="14" t="s">
        <v>87</v>
      </c>
      <c r="C9" s="15">
        <v>27750</v>
      </c>
      <c r="I9" s="22" t="s">
        <v>93</v>
      </c>
      <c r="J9" s="23"/>
      <c r="K9" s="23"/>
      <c r="L9" s="23"/>
    </row>
    <row r="10" ht="15" customHeight="1" spans="9:9" x14ac:dyDescent="0.25">
      <c r="I10" s="20" t="s">
        <v>50</v>
      </c>
    </row>
    <row r="11" ht="15" customHeight="1" spans="9:12" x14ac:dyDescent="0.25">
      <c r="I11" s="22" t="s">
        <v>94</v>
      </c>
      <c r="J11" s="23"/>
      <c r="K11" s="23"/>
      <c r="L11" s="23"/>
    </row>
    <row r="12" ht="15" customHeight="1" spans="9:12" x14ac:dyDescent="0.25">
      <c r="I12" s="24" t="s">
        <v>52</v>
      </c>
      <c r="J12"/>
      <c r="K12"/>
      <c r="L12"/>
    </row>
    <row r="13" ht="15" customHeight="1" x14ac:dyDescent="0.25"/>
    <row r="14" ht="15" customHeight="1" spans="9:12" x14ac:dyDescent="0.25">
      <c r="I14" s="20" t="s">
        <v>53</v>
      </c>
      <c r="J14" s="9" t="s">
        <v>81</v>
      </c>
      <c r="K14" s="9" t="s">
        <v>80</v>
      </c>
      <c r="L14" s="25">
        <v>61250</v>
      </c>
    </row>
    <row r="15" ht="15" customHeight="1" spans="10:12" x14ac:dyDescent="0.25">
      <c r="J15" s="9" t="s">
        <v>82</v>
      </c>
      <c r="K15" s="9" t="s">
        <v>83</v>
      </c>
      <c r="L15" s="25">
        <v>38900</v>
      </c>
    </row>
    <row r="16" ht="15" customHeight="1" spans="10:12" x14ac:dyDescent="0.25">
      <c r="J16" s="9" t="s">
        <v>86</v>
      </c>
      <c r="K16" s="9" t="s">
        <v>87</v>
      </c>
      <c r="L16" s="25">
        <v>27750</v>
      </c>
    </row>
    <row r="17" ht="15" customHeight="1" spans="9:12" x14ac:dyDescent="0.25">
      <c r="I17" s="20" t="s">
        <v>22</v>
      </c>
      <c r="J17" s="26" t="str" cm="1">
        <f t="array" ref="J17">IF(SUMPRODUCT(--NOT(IF(ISERROR(E3:G5)+ISERROR($J$14:$L$16)=2,ERROR.TYPE(E3:G5)=ERROR.TYPE($J$14:$L$16),IF(ISERROR(E3:G5)+ISERROR($J$14:$L$16)=1,FALSE,IF(ISNUMBER(E3:G5)*ISNUMBER($J$14:$L$16)=1,ABS(E3:G5-$J$14:$L$16)&lt;=1E-9*(1+ABS($J$14:$L$16)),EXACT(E3:G5&amp;"",$J$14:$L$16&amp;""))))))=0,"OK","Differs")</f>
        <v>OK</v>
      </c>
      <c r="K17"/>
      <c r="L17"/>
    </row>
  </sheetData>
  <mergeCells count="6">
    <mergeCell ref="I1:L1"/>
    <mergeCell ref="I2:L5"/>
    <mergeCell ref="I9:L9"/>
    <mergeCell ref="I11:L11"/>
    <mergeCell ref="I12:L12"/>
    <mergeCell ref="J17:L17"/>
  </mergeCells>
  <conditionalFormatting sqref="J17">
    <cfRule type="expression" dxfId="2" priority="1">
      <formula>J17&lt;&gt;"OK"</formula>
    </cfRule>
  </conditionalFormatting>
  <pageMargins left="0.5" right="0.5" top="0.6" bottom="0.6" header="0.3" footer="0.3"/>
  <pageSetup paperSize="9" orientation="landscape" scale="78"/>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K1:N33"/>
  <sheetViews>
    <sheetView workbookViewId="0" zoomScale="100">
      <selection activeCell="G4" sqref="G4"/>
    </sheetView>
  </sheetViews>
  <sheetFormatPr defaultRowHeight="15" outlineLevelRow="0" outlineLevelCol="0" x14ac:dyDescent="55"/>
  <cols>
    <col min="1" max="3" width="10" customWidth="1"/>
    <col min="4" max="4" width="13" customWidth="1"/>
    <col min="7" max="8" width="10" customWidth="1"/>
    <col min="9" max="9" width="13" customWidth="1"/>
    <col min="10" max="10" width="3" customWidth="1"/>
    <col min="11" max="11" width="20" customWidth="1"/>
    <col min="12" max="13" width="16" customWidth="1"/>
    <col min="14" max="14" width="18" customWidth="1"/>
  </cols>
  <sheetData>
    <row r="1" ht="18" customHeight="1" spans="1:14" x14ac:dyDescent="0.25">
      <c r="A1" s="11" t="s">
        <v>31</v>
      </c>
      <c r="B1" s="11" t="s">
        <v>30</v>
      </c>
      <c r="C1" s="12" t="s">
        <v>95</v>
      </c>
      <c r="D1" s="12" t="s">
        <v>32</v>
      </c>
      <c r="G1" s="27" t="s">
        <v>31</v>
      </c>
      <c r="H1" s="28" t="s">
        <v>44</v>
      </c>
      <c r="K1" s="13" t="s">
        <v>96</v>
      </c>
      <c r="L1"/>
      <c r="M1"/>
      <c r="N1"/>
    </row>
    <row r="2" ht="18" customHeight="1" spans="1:14" x14ac:dyDescent="0.25">
      <c r="A2" s="14" t="s">
        <v>44</v>
      </c>
      <c r="B2" s="14" t="s">
        <v>97</v>
      </c>
      <c r="C2" s="14">
        <v>4500</v>
      </c>
      <c r="D2" s="15">
        <v>14200</v>
      </c>
      <c r="G2" s="27" t="s">
        <v>73</v>
      </c>
      <c r="H2" s="28">
        <v>3</v>
      </c>
      <c r="K2"/>
      <c r="L2"/>
      <c r="M2"/>
      <c r="N2"/>
    </row>
    <row r="3" ht="15" customHeight="1" spans="1:14" x14ac:dyDescent="0.25">
      <c r="A3" s="14" t="s">
        <v>41</v>
      </c>
      <c r="B3" s="14" t="s">
        <v>98</v>
      </c>
      <c r="C3" s="14">
        <v>8000</v>
      </c>
      <c r="D3" s="15">
        <v>9400</v>
      </c>
      <c r="K3" s="19" t="s">
        <v>99</v>
      </c>
      <c r="L3"/>
      <c r="M3"/>
      <c r="N3"/>
    </row>
    <row r="4" ht="15" customHeight="1" spans="1:14" x14ac:dyDescent="0.25">
      <c r="A4" s="14" t="s">
        <v>44</v>
      </c>
      <c r="B4" s="14" t="s">
        <v>100</v>
      </c>
      <c r="C4" s="14">
        <v>1100</v>
      </c>
      <c r="D4" s="15">
        <v>5600</v>
      </c>
      <c r="G4" s="16" t="str" cm="1">
        <f t="array" ref="G4:I6">_xlfn.LET(
  _xlpm.journal, A2:A9,
  _xlpm.hits, COUNTIF(_xlpm.journal, H1),
  _xlpm.keep_rows, H2,
  _xlpm.keep_cols, -3,
  IF(_xlpm.hits = 0, "No postings in this journal", _xlfn.TAKE(_xlfn.TAKE(_xlfn._xlws.SORT(_xlfn._xlws.FILTER(A2:D9, _xlpm.journal = H1), 4, -1), _xlpm.keep_rows), , _xlpm.keep_cols))
)</f>
        <v>25-0914</v>
      </c>
      <c r="H4" s="17">
        <v>4000</v>
      </c>
      <c r="I4" s="18">
        <v>26800</v>
      </c>
      <c r="K4"/>
      <c r="L4"/>
      <c r="M4"/>
      <c r="N4"/>
    </row>
    <row r="5" ht="15" customHeight="1" spans="1:14" x14ac:dyDescent="0.25">
      <c r="A5" s="14" t="s">
        <v>44</v>
      </c>
      <c r="B5" s="14" t="s">
        <v>101</v>
      </c>
      <c r="C5" s="14">
        <v>4000</v>
      </c>
      <c r="D5" s="15">
        <v>26800</v>
      </c>
      <c r="G5" s="17" t="s">
        <v>97</v>
      </c>
      <c r="H5" s="17">
        <v>4500</v>
      </c>
      <c r="I5" s="18">
        <v>14200</v>
      </c>
      <c r="K5"/>
      <c r="L5"/>
      <c r="M5"/>
      <c r="N5"/>
    </row>
    <row r="6" ht="15" customHeight="1" spans="1:14" x14ac:dyDescent="0.25">
      <c r="A6" s="14" t="s">
        <v>38</v>
      </c>
      <c r="B6" s="14" t="s">
        <v>102</v>
      </c>
      <c r="C6" s="14">
        <v>4500</v>
      </c>
      <c r="D6" s="15">
        <v>17350</v>
      </c>
      <c r="G6" s="17" t="s">
        <v>103</v>
      </c>
      <c r="H6" s="17">
        <v>1600</v>
      </c>
      <c r="I6" s="18">
        <v>11900</v>
      </c>
      <c r="K6"/>
      <c r="L6"/>
      <c r="M6"/>
      <c r="N6"/>
    </row>
    <row r="7" ht="15" customHeight="1" spans="1:14" x14ac:dyDescent="0.25">
      <c r="A7" s="14" t="s">
        <v>44</v>
      </c>
      <c r="B7" s="14" t="s">
        <v>103</v>
      </c>
      <c r="C7" s="14">
        <v>1600</v>
      </c>
      <c r="D7" s="15">
        <v>11900</v>
      </c>
      <c r="K7"/>
      <c r="L7"/>
      <c r="M7"/>
      <c r="N7"/>
    </row>
    <row r="8" ht="15" customHeight="1" spans="1:4" x14ac:dyDescent="0.25">
      <c r="A8" s="14" t="s">
        <v>35</v>
      </c>
      <c r="B8" s="14" t="s">
        <v>104</v>
      </c>
      <c r="C8" s="14">
        <v>1100</v>
      </c>
      <c r="D8" s="15">
        <v>22000</v>
      </c>
    </row>
    <row r="9" ht="15" customHeight="1" spans="1:12" x14ac:dyDescent="0.25">
      <c r="A9" s="14" t="s">
        <v>44</v>
      </c>
      <c r="B9" s="14" t="s">
        <v>105</v>
      </c>
      <c r="C9" s="14">
        <v>4000</v>
      </c>
      <c r="D9" s="15">
        <v>7300</v>
      </c>
      <c r="K9" s="20" t="s">
        <v>46</v>
      </c>
      <c r="L9" s="21" t="s">
        <v>106</v>
      </c>
    </row>
    <row r="10" ht="15" customHeight="1" spans="11:11" x14ac:dyDescent="0.25">
      <c r="K10" s="20" t="s">
        <v>48</v>
      </c>
    </row>
    <row r="11" ht="15" customHeight="1" spans="11:14" x14ac:dyDescent="0.25">
      <c r="K11" s="22" t="s">
        <v>107</v>
      </c>
      <c r="L11" s="23"/>
      <c r="M11" s="23"/>
      <c r="N11" s="23"/>
    </row>
    <row r="12" ht="15" customHeight="1" spans="11:14" x14ac:dyDescent="0.25">
      <c r="K12" s="23"/>
      <c r="L12" s="23"/>
      <c r="M12" s="23"/>
      <c r="N12" s="23"/>
    </row>
    <row r="13" ht="15" customHeight="1" spans="11:14" x14ac:dyDescent="0.25">
      <c r="K13" s="23"/>
      <c r="L13" s="23"/>
      <c r="M13" s="23"/>
      <c r="N13" s="23"/>
    </row>
    <row r="14" ht="15" customHeight="1" spans="11:14" x14ac:dyDescent="0.25">
      <c r="K14" s="23"/>
      <c r="L14" s="23"/>
      <c r="M14" s="23"/>
      <c r="N14" s="23"/>
    </row>
    <row r="15" ht="15" customHeight="1" spans="11:14" x14ac:dyDescent="0.25">
      <c r="K15" s="23"/>
      <c r="L15" s="23"/>
      <c r="M15" s="23"/>
      <c r="N15" s="23"/>
    </row>
    <row r="16" ht="15" customHeight="1" spans="11:14" x14ac:dyDescent="0.25">
      <c r="K16" s="23"/>
      <c r="L16" s="23"/>
      <c r="M16" s="23"/>
      <c r="N16" s="23"/>
    </row>
    <row r="17" ht="15" customHeight="1" spans="11:14" x14ac:dyDescent="0.25">
      <c r="K17" s="23"/>
      <c r="L17" s="23"/>
      <c r="M17" s="23"/>
      <c r="N17" s="23"/>
    </row>
    <row r="18" ht="15" customHeight="1" spans="11:14" x14ac:dyDescent="0.25">
      <c r="K18" s="23"/>
      <c r="L18" s="23"/>
      <c r="M18" s="23"/>
      <c r="N18" s="23"/>
    </row>
    <row r="19" ht="15" customHeight="1" spans="11:11" x14ac:dyDescent="0.25">
      <c r="K19" s="20" t="s">
        <v>50</v>
      </c>
    </row>
    <row r="20" ht="15" customHeight="1" spans="11:14" x14ac:dyDescent="0.25">
      <c r="K20" s="22" t="s">
        <v>108</v>
      </c>
      <c r="L20" s="23"/>
      <c r="M20" s="23"/>
      <c r="N20" s="23"/>
    </row>
    <row r="21" ht="15" customHeight="1" spans="11:14" x14ac:dyDescent="0.25">
      <c r="K21" s="23"/>
      <c r="L21" s="23"/>
      <c r="M21" s="23"/>
      <c r="N21" s="23"/>
    </row>
    <row r="22" ht="15" customHeight="1" spans="11:14" x14ac:dyDescent="0.25">
      <c r="K22" s="23"/>
      <c r="L22" s="23"/>
      <c r="M22" s="23"/>
      <c r="N22" s="23"/>
    </row>
    <row r="23" ht="15" customHeight="1" spans="11:14" x14ac:dyDescent="0.25">
      <c r="K23" s="23"/>
      <c r="L23" s="23"/>
      <c r="M23" s="23"/>
      <c r="N23" s="23"/>
    </row>
    <row r="24" ht="15" customHeight="1" spans="11:14" x14ac:dyDescent="0.25">
      <c r="K24" s="23"/>
      <c r="L24" s="23"/>
      <c r="M24" s="23"/>
      <c r="N24" s="23"/>
    </row>
    <row r="25" ht="15" customHeight="1" spans="11:14" x14ac:dyDescent="0.25">
      <c r="K25" s="23"/>
      <c r="L25" s="23"/>
      <c r="M25" s="23"/>
      <c r="N25" s="23"/>
    </row>
    <row r="26" ht="15" customHeight="1" spans="11:14" x14ac:dyDescent="0.25">
      <c r="K26" s="23"/>
      <c r="L26" s="23"/>
      <c r="M26" s="23"/>
      <c r="N26" s="23"/>
    </row>
    <row r="27" ht="15" customHeight="1" spans="11:14" x14ac:dyDescent="0.25">
      <c r="K27" s="23"/>
      <c r="L27" s="23"/>
      <c r="M27" s="23"/>
      <c r="N27" s="23"/>
    </row>
    <row r="28" ht="15" customHeight="1" spans="11:14" x14ac:dyDescent="0.25">
      <c r="K28" s="24" t="s">
        <v>52</v>
      </c>
      <c r="L28"/>
      <c r="M28"/>
      <c r="N28"/>
    </row>
    <row r="29" ht="15" customHeight="1" x14ac:dyDescent="0.25"/>
    <row r="30" ht="15" customHeight="1" spans="11:14" x14ac:dyDescent="0.25">
      <c r="K30" s="20" t="s">
        <v>53</v>
      </c>
      <c r="L30" s="9" t="s">
        <v>101</v>
      </c>
      <c r="M30" s="29">
        <v>4000</v>
      </c>
      <c r="N30" s="25">
        <v>26800</v>
      </c>
    </row>
    <row r="31" ht="15" customHeight="1" spans="12:14" x14ac:dyDescent="0.25">
      <c r="L31" s="9" t="s">
        <v>97</v>
      </c>
      <c r="M31" s="29">
        <v>4500</v>
      </c>
      <c r="N31" s="25">
        <v>14200</v>
      </c>
    </row>
    <row r="32" ht="15" customHeight="1" spans="12:14" x14ac:dyDescent="0.25">
      <c r="L32" s="9" t="s">
        <v>103</v>
      </c>
      <c r="M32" s="29">
        <v>1600</v>
      </c>
      <c r="N32" s="25">
        <v>11900</v>
      </c>
    </row>
    <row r="33" ht="15" customHeight="1" spans="11:14" x14ac:dyDescent="0.25">
      <c r="K33" s="20" t="s">
        <v>22</v>
      </c>
      <c r="L33" s="26" t="str" cm="1">
        <f t="array" ref="L33">IF(SUMPRODUCT(--NOT(IF(ISERROR(G4:I6)+ISERROR($L$30:$N$32)=2,ERROR.TYPE(G4:I6)=ERROR.TYPE($L$30:$N$32),IF(ISERROR(G4:I6)+ISERROR($L$30:$N$32)=1,FALSE,IF(ISNUMBER(G4:I6)*ISNUMBER($L$30:$N$32)=1,ABS(G4:I6-$L$30:$N$32)&lt;=1E-9*(1+ABS($L$30:$N$32)),EXACT(G4:I6&amp;"",$L$30:$N$32&amp;""))))))=0,"OK","Differs")</f>
        <v>OK</v>
      </c>
      <c r="M33"/>
      <c r="N33"/>
    </row>
  </sheetData>
  <mergeCells count="6">
    <mergeCell ref="K1:N2"/>
    <mergeCell ref="K3:N7"/>
    <mergeCell ref="K11:N18"/>
    <mergeCell ref="K20:N27"/>
    <mergeCell ref="K28:N28"/>
    <mergeCell ref="L33:N33"/>
  </mergeCells>
  <conditionalFormatting sqref="L33">
    <cfRule type="expression" dxfId="3" priority="1">
      <formula>L33&lt;&gt;"OK"</formula>
    </cfRule>
  </conditionalFormatting>
  <pageMargins left="0.5" right="0.5" top="0.6" bottom="0.6" header="0.3" footer="0.3"/>
  <pageSetup paperSize="9" orientation="landscape" scale="80"/>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TAKE: DivZero example workbook</dc:title>
  <dc:subject>Keeps only the first or last rows and columns of a range, spilled as a block; a negative count takes from the end.</dc:subject>
  <dc:description/>
  <dc:language>en-US</dc:language>
  <cp:keywords/>
  <cp:category/>
  <cp:lastModifiedBy>DivZero</cp:lastModifiedBy>
  <dcterms:created xsi:type="dcterms:W3CDTF">2026-10-23T15:24:08Z</dcterms:created>
  <dcterms:modified xsi:type="dcterms:W3CDTF">2026-10-23T15:24:08Z</dcterms:modified>
</cp:coreProperties>
</file>