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'Beginner'!$A$1:$I$15</definedName>
    <definedName name="_xlnm.Print_Area" localSheetId="2">'Halfgevorderd'!$A$1:$I$18</definedName>
    <definedName name="_xlnm.Print_Area" localSheetId="3">'Gevorderd'!$A$1:$J$16</definedName>
    <definedName name="_xlnm.Print_Area" localSheetId="4">'Expert'!$A$1:$M$36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<sst xmlns="http://schemas.openxmlformats.org/spreadsheetml/2006/main" count="115" uniqueCount="86">
  <si>
    <t>SOMMEN.ALS (Engels: SUMIFS)</t>
  </si>
  <si>
    <t>Voorbeeldwerkmap van DivZero</t>
  </si>
  <si>
    <t>Wat ze doet</t>
  </si>
  <si>
    <t>Telt de getallen in één bereik op, maar alleen in de rijen die voldoen aan alle voorwaarden die je op andere bereiken stelt.</t>
  </si>
  <si>
    <t>Pagina op de site</t>
  </si>
  <si>
    <t>https://divzero.app/nl/functies/sommen-als/</t>
  </si>
  <si>
    <t>De voorbeelden in dit bestand</t>
  </si>
  <si>
    <t>Beginner</t>
  </si>
  <si>
    <t>Totaal van één grootboekrekening</t>
  </si>
  <si>
    <t>Halfgevorderd</t>
  </si>
  <si>
    <t>Inkoopboekingen in de laatste maand van het jaar</t>
  </si>
  <si>
    <t>Gevorderd</t>
  </si>
  <si>
    <t>Handmatige boekingen op twee rekeningen samen</t>
  </si>
  <si>
    <t>Expert</t>
  </si>
  <si>
    <t>Rekening per maand uit één overlopende SOMMEN.ALS</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</si>
  <si>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</si>
  <si>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</si>
  <si>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</si>
  <si>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</si>
  <si>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</si>
  <si>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</si>
  <si>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</si>
  <si>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</si>
  <si>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</si>
  <si>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</si>
  <si>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</si>
  <si>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</si>
  <si>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</si>
  <si>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</si>
  <si>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</si>
  <si>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</si>
  <si>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Grootboekrekening</t>
  </si>
  <si>
    <t>Debet</t>
  </si>
  <si>
    <t>Beginner: Totaal van één grootboekrekening</t>
  </si>
  <si>
    <t>25-0101</t>
  </si>
  <si>
    <t>Grootboektotaal</t>
  </si>
  <si>
    <t>Je hebt de journaalregels van Veldhuis Installatie BV uit de XAF-auditfile. De saldibalans toont voor grootboekrekening 4500 (Huisvestingskosten) een debettotaal over het jaar, en dat wil je narekenen met de journaalregels. Typ het rekeningnummer in F1 en het totaal verschijnt.</t>
  </si>
  <si>
    <t>25-0114</t>
  </si>
  <si>
    <t>25-0207</t>
  </si>
  <si>
    <t>25-0233</t>
  </si>
  <si>
    <t>25-0251</t>
  </si>
  <si>
    <t>25-0260</t>
  </si>
  <si>
    <t>Formulecel</t>
  </si>
  <si>
    <t>F2</t>
  </si>
  <si>
    <t>Formule in Nederlandse Excel (puntkomma)</t>
  </si>
  <si>
    <t>=SOMMEN.ALS(C2:C7; B2:B7; F1)</t>
  </si>
  <si>
    <t>Formule met Engelse functienamen (komma)</t>
  </si>
  <si>
    <t>=SUMIFS(C2:C7, B2:B7, F1)</t>
  </si>
  <si>
    <t>Gewone tekst. De formule in de cel zelf volgt de scheidingstekens van jouw Excel.</t>
  </si>
  <si>
    <t>Verwacht resultaat</t>
  </si>
  <si>
    <t>Datum</t>
  </si>
  <si>
    <t>Bedrag</t>
  </si>
  <si>
    <t>Maand</t>
  </si>
  <si>
    <t>Halfgevorderd: Inkoopboekingen in de laatste maand van het jaar</t>
  </si>
  <si>
    <t>25-1180</t>
  </si>
  <si>
    <t>Inkoop</t>
  </si>
  <si>
    <t>25-1204</t>
  </si>
  <si>
    <t>Voor de afgrenzingstest heb je het totaal van het inkoopdagboek over december 2025 nodig. In de lijst staan ook boekingen van vlak voor en vlak na die maand, en één boeking valt precies op 31 december. Je typt de eerste dag van de maand in F1 en laat de formule het venster bepalen; voor de test op januari pas je alleen die ene cel aan.</t>
  </si>
  <si>
    <t>25-1231</t>
  </si>
  <si>
    <t>25-1262</t>
  </si>
  <si>
    <t>26-0003</t>
  </si>
  <si>
    <t>25-1249</t>
  </si>
  <si>
    <t>26-0011</t>
  </si>
  <si>
    <t xml:space="preserve">=SOMMEN.ALS(C2:C8; B2:B8; "&gt;="&amp;F1; B2:B8;
  "&lt;="&amp;LAATSTE.DAG(F1; 0))</t>
  </si>
  <si>
    <t>=SUMIFS(C2:C8, B2:B8, "&gt;="&amp;F1, B2:B8, "&lt;="&amp;EOMONTH(F1, 0))</t>
  </si>
  <si>
    <t>Rekeningen</t>
  </si>
  <si>
    <t>Gevorderd: Handmatige boekingen op twee rekeningen samen</t>
  </si>
  <si>
    <t>MEM-25-0031</t>
  </si>
  <si>
    <t>Voor de journaalpostentest kijk je naar handmatige boekingen: boekstuknummers die met MEM- beginnen, komen uit het memoriaal. Je wilt één bedrag voor de handmatige boekingen op de rekeningen debiteuren (1300) en crediteuren (1600) samen. SOMMEN.ALS combineert voorwaarden met EN, dus voor '1300 of 1600' is een andere opbouw nodig.</t>
  </si>
  <si>
    <t>MEM-25-0044</t>
  </si>
  <si>
    <t>Handmatige boekingen</t>
  </si>
  <si>
    <t>MEM-25-0052</t>
  </si>
  <si>
    <t>VRK-25-0873</t>
  </si>
  <si>
    <t>MEM-25-0067</t>
  </si>
  <si>
    <t>MEM-25-0090</t>
  </si>
  <si>
    <t>INK-25-0412</t>
  </si>
  <si>
    <t>G3</t>
  </si>
  <si>
    <t>BNK-25-0220</t>
  </si>
  <si>
    <t>=SOM(SOMMEN.ALS(C2:C9; A2:A9; G1:G2; B2:B9; "MEM-*"))</t>
  </si>
  <si>
    <t>=SUM(SUMIFS(C2:C9, A2:A9, G1:G2, B2:B9, "MEM-*"))</t>
  </si>
  <si>
    <t>Expert: Rekening per maand uit één overlopende SOMMEN.ALS</t>
  </si>
  <si>
    <t>Je wilt het vierde kwartaal afstemmen op de maandmutaties in de saldibalans van de cliënt. Een klein overzicht van boekingen per grootboekrekening per maand naast de journaalregels doet dat, zonder draaitabel die iemand vergeet te vernieuwen. De rekeningen staan onder elkaar in E2:E3, de eerste dag van elke maand staat naast elkaar in F1:H1. Eén formule in F2 moet het hele raster vullen.</t>
  </si>
  <si>
    <t>F2:H3</t>
  </si>
  <si>
    <t xml:space="preserve">=LET(
  datums; A2:A9;
  rekeningen; B2:B9;
  bedragen; C2:C9;
  begindata; F1:H1;
  eindstanden; DATUM(JAAR(begindata); MAAND(begindata) + 1;
    1);
  SOMMEN.ALS(bedragen; rekeningen; E2:E3; datums;
    "&gt;="&amp;begindata; datums; "&lt;"&amp;eindstanden)
)</t>
  </si>
  <si>
    <t xml:space="preserve">=LET(
  dates, A2:A9,
  accounts, B2:B9,
  amounts, C2:C9,
  starts, F1:H1,
  ends, DATE(YEAR(starts), MONTH(starts) + 1, 1),
  SUMIFS(amounts, accounts, E2:E3, dates, "&gt;="&amp;starts,
    dates, "&lt;"&amp;ends)
)</t>
  </si>
  <si>
    <t>Gegevens: F1:H1 bevatten echte datums (de eerste van elke maand), opgemaakt zodat alleen de maandnaam zichtbaar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</si>
</sst>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 &quot;#,##0.00;&quot;€ &quot;-#,##0.00"/>
    <numFmt numFmtId="165" formatCode="dd-mm-yyyy"/>
    <numFmt numFmtId="166" formatCode="mmm"/>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5" fontId="4" fillId="2" borderId="1" xfId="0" applyNumberFormat="1" applyFont="1" applyFill="1" applyBorder="1"/>
    <xf numFmtId="165" fontId="4" fillId="0" borderId="1" xfId="0" applyNumberFormat="1" applyFont="1" applyBorder="1"/>
    <xf numFmtId="0" fontId="4" fillId="0" borderId="1" xfId="0" applyFont="1" applyBorder="1" applyAlignment="1">
      <alignment horizontal="left" indent="1"/>
    </xf>
    <xf numFmtId="166" fontId="4" fillId="2" borderId="1" xfId="0" applyNumberFormat="1" applyFont="1" applyFill="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ommen-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2" sqref="F2"/>
    </sheetView>
  </sheetViews>
  <sheetFormatPr defaultRowHeight="15" outlineLevelRow="0" outlineLevelCol="0" x14ac:dyDescent="55"/>
  <cols>
    <col min="1" max="1" width="11" customWidth="1"/>
    <col min="2" max="2" width="20" customWidth="1"/>
    <col min="3" max="3" width="13" customWidth="1"/>
    <col min="5" max="5" width="19" customWidth="1"/>
    <col min="6" max="6" width="12" customWidth="1"/>
    <col min="7" max="7" width="3" customWidth="1"/>
    <col min="8" max="8" width="20" customWidth="1"/>
    <col min="9" max="9" width="48" customWidth="1"/>
  </cols>
  <sheetData>
    <row r="1" ht="21" customHeight="1" spans="1:9" x14ac:dyDescent="0.25">
      <c r="A1" s="11" t="s">
        <v>30</v>
      </c>
      <c r="B1" s="12" t="s">
        <v>31</v>
      </c>
      <c r="C1" s="12" t="s">
        <v>32</v>
      </c>
      <c r="E1" s="13" t="s">
        <v>31</v>
      </c>
      <c r="F1" s="14">
        <v>4500</v>
      </c>
      <c r="H1" s="15" t="s">
        <v>33</v>
      </c>
      <c r="I1"/>
    </row>
    <row r="2" ht="15" customHeight="1" spans="1:9" x14ac:dyDescent="0.25">
      <c r="A2" s="16" t="s">
        <v>34</v>
      </c>
      <c r="B2" s="16">
        <v>4500</v>
      </c>
      <c r="C2" s="17">
        <v>4200</v>
      </c>
      <c r="E2" s="13" t="s">
        <v>35</v>
      </c>
      <c r="F2" s="18" cm="1">
        <f t="array" ref="F2">SUMIFS(C2:C7, B2:B7, F1)</f>
        <v>6445</v>
      </c>
      <c r="H2" s="19" t="s">
        <v>36</v>
      </c>
      <c r="I2"/>
    </row>
    <row r="3" ht="15" customHeight="1" spans="1:9" x14ac:dyDescent="0.25">
      <c r="A3" s="16" t="s">
        <v>37</v>
      </c>
      <c r="B3" s="16">
        <v>4000</v>
      </c>
      <c r="C3" s="17">
        <v>18650</v>
      </c>
      <c r="H3"/>
      <c r="I3"/>
    </row>
    <row r="4" ht="15" customHeight="1" spans="1:9" x14ac:dyDescent="0.25">
      <c r="A4" s="16" t="s">
        <v>38</v>
      </c>
      <c r="B4" s="16">
        <v>4500</v>
      </c>
      <c r="C4" s="17">
        <v>860</v>
      </c>
      <c r="H4"/>
      <c r="I4"/>
    </row>
    <row r="5" ht="15" customHeight="1" spans="1:9" x14ac:dyDescent="0.25">
      <c r="A5" s="16" t="s">
        <v>39</v>
      </c>
      <c r="B5" s="16">
        <v>4600</v>
      </c>
      <c r="C5" s="17">
        <v>540</v>
      </c>
      <c r="H5"/>
      <c r="I5"/>
    </row>
    <row r="6" ht="15" customHeight="1" spans="1:3" x14ac:dyDescent="0.25">
      <c r="A6" s="16" t="s">
        <v>40</v>
      </c>
      <c r="B6" s="16">
        <v>4500</v>
      </c>
      <c r="C6" s="17">
        <v>1385</v>
      </c>
    </row>
    <row r="7" ht="15" customHeight="1" spans="1:9" x14ac:dyDescent="0.25">
      <c r="A7" s="16" t="s">
        <v>41</v>
      </c>
      <c r="B7" s="16">
        <v>4000</v>
      </c>
      <c r="C7" s="17">
        <v>19120</v>
      </c>
      <c r="H7" s="20" t="s">
        <v>42</v>
      </c>
      <c r="I7" s="21" t="s">
        <v>43</v>
      </c>
    </row>
    <row r="8" ht="15" customHeight="1" spans="8:8" x14ac:dyDescent="0.25">
      <c r="H8" s="20" t="s">
        <v>44</v>
      </c>
    </row>
    <row r="9" ht="15" customHeight="1" spans="8:9" x14ac:dyDescent="0.25">
      <c r="H9" s="22" t="s">
        <v>45</v>
      </c>
      <c r="I9" s="23"/>
    </row>
    <row r="10" ht="15" customHeight="1" spans="8:8" x14ac:dyDescent="0.25">
      <c r="H10" s="20" t="s">
        <v>46</v>
      </c>
    </row>
    <row r="11" ht="15" customHeight="1" spans="8:9" x14ac:dyDescent="0.25">
      <c r="H11" s="22" t="s">
        <v>47</v>
      </c>
      <c r="I11" s="23"/>
    </row>
    <row r="12" ht="15" customHeight="1" spans="8:9" x14ac:dyDescent="0.25">
      <c r="H12" s="24" t="s">
        <v>48</v>
      </c>
      <c r="I12"/>
    </row>
    <row r="13" ht="15" customHeight="1" x14ac:dyDescent="0.25"/>
    <row r="14" ht="15" customHeight="1" spans="8:9" x14ac:dyDescent="0.25">
      <c r="H14" s="20" t="s">
        <v>49</v>
      </c>
      <c r="I14" s="25">
        <v>6445</v>
      </c>
    </row>
    <row r="15" ht="15" customHeight="1" spans="8:9" x14ac:dyDescent="0.25">
      <c r="H15" s="20" t="s">
        <v>22</v>
      </c>
      <c r="I15" s="26" t="str" cm="1">
        <f t="array" ref="I15">IF(IF(ISERROR(F2)+ISERROR($I$14)=2,ERROR.TYPE(F2)=ERROR.TYPE($I$14),IF(ISERROR(F2)+ISERROR($I$14)=1,FALSE,IF(ISNUMBER(F2)*ISNUMBER($I$14)=1,ABS(F2-$I$14)&lt;=1E-9*(1+ABS($I$14)),EXACT(F2&amp;"",$I$14&amp;"")))),"Klopt","Wijkt af")</f>
        <v>Klopt</v>
      </c>
    </row>
  </sheetData>
  <mergeCells count="5">
    <mergeCell ref="H1:I1"/>
    <mergeCell ref="H2:I5"/>
    <mergeCell ref="H9:I9"/>
    <mergeCell ref="H11:I11"/>
    <mergeCell ref="H12:I12"/>
  </mergeCells>
  <conditionalFormatting sqref="I15">
    <cfRule type="expression" dxfId="0" priority="1">
      <formula>I15&lt;&gt;"Klopt"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2" sqref="F2"/>
    </sheetView>
  </sheetViews>
  <sheetFormatPr defaultRowHeight="15" outlineLevelRow="0" outlineLevelCol="0" x14ac:dyDescent="55"/>
  <cols>
    <col min="1" max="1" width="11" customWidth="1"/>
    <col min="2" max="2" width="14" customWidth="1"/>
    <col min="3" max="3" width="12" customWidth="1"/>
    <col min="5" max="5" width="10" customWidth="1"/>
    <col min="6" max="6" width="14" customWidth="1"/>
    <col min="7" max="7" width="3" customWidth="1"/>
    <col min="8" max="8" width="20" customWidth="1"/>
    <col min="9" max="9" width="48" customWidth="1"/>
  </cols>
  <sheetData>
    <row r="1" ht="18" customHeight="1" spans="1:9" x14ac:dyDescent="0.25">
      <c r="A1" s="11" t="s">
        <v>30</v>
      </c>
      <c r="B1" s="11" t="s">
        <v>50</v>
      </c>
      <c r="C1" s="12" t="s">
        <v>51</v>
      </c>
      <c r="E1" s="13" t="s">
        <v>52</v>
      </c>
      <c r="F1" s="27">
        <v>45992</v>
      </c>
      <c r="H1" s="15" t="s">
        <v>53</v>
      </c>
      <c r="I1"/>
    </row>
    <row r="2" ht="18" customHeight="1" spans="1:9" x14ac:dyDescent="0.25">
      <c r="A2" s="16" t="s">
        <v>54</v>
      </c>
      <c r="B2" s="28">
        <v>45989</v>
      </c>
      <c r="C2" s="17">
        <v>1840</v>
      </c>
      <c r="E2" s="13" t="s">
        <v>55</v>
      </c>
      <c r="F2" s="18" cm="1">
        <f t="array" ref="F2">SUMIFS(C2:C8, B2:B8, "&gt;="&amp;F1, B2:B8, "&lt;="&amp;EOMONTH(F1, 0))</f>
        <v>7135</v>
      </c>
      <c r="H2"/>
      <c r="I2"/>
    </row>
    <row r="3" ht="15" customHeight="1" spans="1:9" x14ac:dyDescent="0.25">
      <c r="A3" s="16" t="s">
        <v>56</v>
      </c>
      <c r="B3" s="28">
        <v>45993</v>
      </c>
      <c r="C3" s="17">
        <v>2350</v>
      </c>
      <c r="H3" s="19" t="s">
        <v>57</v>
      </c>
      <c r="I3"/>
    </row>
    <row r="4" ht="15" customHeight="1" spans="1:9" x14ac:dyDescent="0.25">
      <c r="A4" s="16" t="s">
        <v>58</v>
      </c>
      <c r="B4" s="28">
        <v>46006</v>
      </c>
      <c r="C4" s="17">
        <v>975</v>
      </c>
      <c r="H4"/>
      <c r="I4"/>
    </row>
    <row r="5" ht="15" customHeight="1" spans="1:9" x14ac:dyDescent="0.25">
      <c r="A5" s="16" t="s">
        <v>59</v>
      </c>
      <c r="B5" s="28">
        <v>46022</v>
      </c>
      <c r="C5" s="17">
        <v>3200</v>
      </c>
      <c r="H5"/>
      <c r="I5"/>
    </row>
    <row r="6" ht="15" customHeight="1" spans="1:9" x14ac:dyDescent="0.25">
      <c r="A6" s="16" t="s">
        <v>60</v>
      </c>
      <c r="B6" s="28">
        <v>46024</v>
      </c>
      <c r="C6" s="17">
        <v>1460</v>
      </c>
      <c r="H6"/>
      <c r="I6"/>
    </row>
    <row r="7" ht="15" customHeight="1" spans="1:9" x14ac:dyDescent="0.25">
      <c r="A7" s="16" t="s">
        <v>61</v>
      </c>
      <c r="B7" s="28">
        <v>46011</v>
      </c>
      <c r="C7" s="17">
        <v>610</v>
      </c>
      <c r="H7"/>
      <c r="I7"/>
    </row>
    <row r="8" ht="15" customHeight="1" spans="1:3" x14ac:dyDescent="0.25">
      <c r="A8" s="16" t="s">
        <v>62</v>
      </c>
      <c r="B8" s="28">
        <v>46036</v>
      </c>
      <c r="C8" s="17">
        <v>2280</v>
      </c>
    </row>
    <row r="9" ht="15" customHeight="1" spans="8:9" x14ac:dyDescent="0.25">
      <c r="H9" s="20" t="s">
        <v>42</v>
      </c>
      <c r="I9" s="21" t="s">
        <v>43</v>
      </c>
    </row>
    <row r="10" ht="15" customHeight="1" spans="8:8" x14ac:dyDescent="0.25">
      <c r="H10" s="20" t="s">
        <v>44</v>
      </c>
    </row>
    <row r="11" ht="15" customHeight="1" spans="8:9" x14ac:dyDescent="0.25">
      <c r="H11" s="22" t="s">
        <v>63</v>
      </c>
      <c r="I11" s="23"/>
    </row>
    <row r="12" ht="15" customHeight="1" spans="8:9" x14ac:dyDescent="0.25">
      <c r="H12" s="23"/>
      <c r="I12" s="23"/>
    </row>
    <row r="13" ht="15" customHeight="1" spans="8:8" x14ac:dyDescent="0.25">
      <c r="H13" s="20" t="s">
        <v>46</v>
      </c>
    </row>
    <row r="14" ht="15" customHeight="1" spans="8:9" x14ac:dyDescent="0.25">
      <c r="H14" s="22" t="s">
        <v>64</v>
      </c>
      <c r="I14" s="23"/>
    </row>
    <row r="15" ht="15" customHeight="1" spans="8:9" x14ac:dyDescent="0.25">
      <c r="H15" s="24" t="s">
        <v>48</v>
      </c>
      <c r="I15"/>
    </row>
    <row r="16" ht="15" customHeight="1" x14ac:dyDescent="0.25"/>
    <row r="17" ht="15" customHeight="1" spans="8:9" x14ac:dyDescent="0.25">
      <c r="H17" s="20" t="s">
        <v>49</v>
      </c>
      <c r="I17" s="25">
        <v>7135</v>
      </c>
    </row>
    <row r="18" ht="15" customHeight="1" spans="8:9" x14ac:dyDescent="0.25">
      <c r="H18" s="20" t="s">
        <v>22</v>
      </c>
      <c r="I18" s="26" t="str" cm="1">
        <f t="array" ref="I18">IF(IF(ISERROR(F2)+ISERROR($I$17)=2,ERROR.TYPE(F2)=ERROR.TYPE($I$17),IF(ISERROR(F2)+ISERROR($I$17)=1,FALSE,IF(ISNUMBER(F2)*ISNUMBER($I$17)=1,ABS(F2-$I$17)&lt;=1E-9*(1+ABS($I$17)),EXACT(F2&amp;"",$I$17&amp;"")))),"Klopt","Wijkt af")</f>
        <v>Klopt</v>
      </c>
    </row>
  </sheetData>
  <mergeCells count="5">
    <mergeCell ref="H1:I2"/>
    <mergeCell ref="H3:I7"/>
    <mergeCell ref="H11:I12"/>
    <mergeCell ref="H14:I14"/>
    <mergeCell ref="H15:I15"/>
  </mergeCells>
  <conditionalFormatting sqref="I18">
    <cfRule type="expression" dxfId="1" priority="1">
      <formula>I18&lt;&gt;"Klopt"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6"/>
  <sheetViews>
    <sheetView workbookViewId="0" zoomScale="100">
      <selection activeCell="G3" sqref="G3"/>
    </sheetView>
  </sheetViews>
  <sheetFormatPr defaultRowHeight="15" outlineLevelRow="0" outlineLevelCol="0" x14ac:dyDescent="55"/>
  <cols>
    <col min="1" max="1" width="20" customWidth="1"/>
    <col min="2" max="2" width="13" customWidth="1"/>
    <col min="3" max="3" width="12" customWidth="1"/>
    <col min="6" max="6" width="22" customWidth="1"/>
    <col min="7" max="7" width="12" customWidth="1"/>
    <col min="8" max="8" width="3" customWidth="1"/>
    <col min="9" max="9" width="20" customWidth="1"/>
    <col min="10" max="10" width="48" customWidth="1"/>
  </cols>
  <sheetData>
    <row r="1" ht="21" customHeight="1" spans="1:10" x14ac:dyDescent="0.25">
      <c r="A1" s="12" t="s">
        <v>31</v>
      </c>
      <c r="B1" s="11" t="s">
        <v>30</v>
      </c>
      <c r="C1" s="12" t="s">
        <v>51</v>
      </c>
      <c r="F1" s="13" t="s">
        <v>65</v>
      </c>
      <c r="G1" s="14">
        <v>1300</v>
      </c>
      <c r="I1" s="15" t="s">
        <v>66</v>
      </c>
      <c r="J1"/>
    </row>
    <row r="2" ht="15" customHeight="1" spans="1:10" x14ac:dyDescent="0.25">
      <c r="A2" s="16">
        <v>1300</v>
      </c>
      <c r="B2" s="29" t="s">
        <v>67</v>
      </c>
      <c r="C2" s="17">
        <v>2400</v>
      </c>
      <c r="G2" s="14">
        <v>1600</v>
      </c>
      <c r="I2" s="19" t="s">
        <v>68</v>
      </c>
      <c r="J2"/>
    </row>
    <row r="3" ht="15" customHeight="1" spans="1:10" x14ac:dyDescent="0.25">
      <c r="A3" s="16">
        <v>1600</v>
      </c>
      <c r="B3" s="29" t="s">
        <v>69</v>
      </c>
      <c r="C3" s="17">
        <v>1850</v>
      </c>
      <c r="F3" s="13" t="s">
        <v>70</v>
      </c>
      <c r="G3" s="18" cm="1">
        <f t="array" ref="G3">SUM(SUMIFS(C2:C9, A2:A9, G1:G2, B2:B9, "MEM-*"))</f>
        <v>8555</v>
      </c>
      <c r="I3"/>
      <c r="J3"/>
    </row>
    <row r="4" ht="15" customHeight="1" spans="1:10" x14ac:dyDescent="0.25">
      <c r="A4" s="16">
        <v>1100</v>
      </c>
      <c r="B4" s="29" t="s">
        <v>71</v>
      </c>
      <c r="C4" s="17">
        <v>2100</v>
      </c>
      <c r="I4"/>
      <c r="J4"/>
    </row>
    <row r="5" ht="15" customHeight="1" spans="1:10" x14ac:dyDescent="0.25">
      <c r="A5" s="16">
        <v>1300</v>
      </c>
      <c r="B5" s="29" t="s">
        <v>72</v>
      </c>
      <c r="C5" s="17">
        <v>640</v>
      </c>
      <c r="I5"/>
      <c r="J5"/>
    </row>
    <row r="6" ht="15" customHeight="1" spans="1:10" x14ac:dyDescent="0.25">
      <c r="A6" s="16">
        <v>1600</v>
      </c>
      <c r="B6" s="29" t="s">
        <v>73</v>
      </c>
      <c r="C6" s="17">
        <v>1325</v>
      </c>
      <c r="I6"/>
      <c r="J6"/>
    </row>
    <row r="7" ht="15" customHeight="1" spans="1:3" x14ac:dyDescent="0.25">
      <c r="A7" s="16">
        <v>1300</v>
      </c>
      <c r="B7" s="29" t="s">
        <v>74</v>
      </c>
      <c r="C7" s="17">
        <v>2980</v>
      </c>
    </row>
    <row r="8" ht="15" customHeight="1" spans="1:10" x14ac:dyDescent="0.25">
      <c r="A8" s="16">
        <v>4500</v>
      </c>
      <c r="B8" s="29" t="s">
        <v>75</v>
      </c>
      <c r="C8" s="17">
        <v>510</v>
      </c>
      <c r="I8" s="20" t="s">
        <v>42</v>
      </c>
      <c r="J8" s="21" t="s">
        <v>76</v>
      </c>
    </row>
    <row r="9" ht="15" customHeight="1" spans="1:9" x14ac:dyDescent="0.25">
      <c r="A9" s="16">
        <v>1600</v>
      </c>
      <c r="B9" s="29" t="s">
        <v>77</v>
      </c>
      <c r="C9" s="17">
        <v>180</v>
      </c>
      <c r="I9" s="20" t="s">
        <v>44</v>
      </c>
    </row>
    <row r="10" ht="15" customHeight="1" spans="9:10" x14ac:dyDescent="0.25">
      <c r="I10" s="22" t="s">
        <v>78</v>
      </c>
      <c r="J10" s="23"/>
    </row>
    <row r="11" ht="15" customHeight="1" spans="9:9" x14ac:dyDescent="0.25">
      <c r="I11" s="20" t="s">
        <v>46</v>
      </c>
    </row>
    <row r="12" ht="15" customHeight="1" spans="9:10" x14ac:dyDescent="0.25">
      <c r="I12" s="22" t="s">
        <v>79</v>
      </c>
      <c r="J12" s="23"/>
    </row>
    <row r="13" ht="15" customHeight="1" spans="9:10" x14ac:dyDescent="0.25">
      <c r="I13" s="24" t="s">
        <v>48</v>
      </c>
      <c r="J13"/>
    </row>
    <row r="14" ht="15" customHeight="1" x14ac:dyDescent="0.25"/>
    <row r="15" ht="15" customHeight="1" spans="9:10" x14ac:dyDescent="0.25">
      <c r="I15" s="20" t="s">
        <v>49</v>
      </c>
      <c r="J15" s="25">
        <v>8555</v>
      </c>
    </row>
    <row r="16" ht="15" customHeight="1" spans="9:10" x14ac:dyDescent="0.25">
      <c r="I16" s="20" t="s">
        <v>22</v>
      </c>
      <c r="J16" s="26" t="str" cm="1">
        <f t="array" ref="J16">IF(IF(ISERROR(G3)+ISERROR($J$15)=2,ERROR.TYPE(G3)=ERROR.TYPE($J$15),IF(ISERROR(G3)+ISERROR($J$15)=1,FALSE,IF(ISNUMBER(G3)*ISNUMBER($J$15)=1,ABS(G3-$J$15)&lt;=1E-9*(1+ABS($J$15)),EXACT(G3&amp;"",$J$15&amp;"")))),"Klopt","Wijkt af")</f>
        <v>Klopt</v>
      </c>
    </row>
  </sheetData>
  <mergeCells count="5">
    <mergeCell ref="I1:J1"/>
    <mergeCell ref="I2:J6"/>
    <mergeCell ref="I10:J10"/>
    <mergeCell ref="I12:J12"/>
    <mergeCell ref="I13:J13"/>
  </mergeCells>
  <conditionalFormatting sqref="J16">
    <cfRule type="expression" dxfId="2" priority="1">
      <formula>J16&lt;&gt;"Klopt"</formula>
    </cfRule>
  </conditionalFormatting>
  <pageMargins left="0.5" right="0.5" top="0.6" bottom="0.6" header="0.3" footer="0.3"/>
  <pageSetup paperSize="9" orientation="landscape" scale="81"/>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M36"/>
  <sheetViews>
    <sheetView workbookViewId="0" zoomScale="100">
      <selection activeCell="F2" sqref="F2"/>
    </sheetView>
  </sheetViews>
  <sheetFormatPr defaultRowHeight="15" outlineLevelRow="0" outlineLevelCol="0" x14ac:dyDescent="55"/>
  <cols>
    <col min="1" max="1" width="14" customWidth="1"/>
    <col min="2" max="2" width="20" customWidth="1"/>
    <col min="3" max="3" width="12" customWidth="1"/>
    <col min="5" max="5" width="19" customWidth="1"/>
    <col min="6" max="8" width="14" customWidth="1"/>
    <col min="9" max="9" width="3" customWidth="1"/>
    <col min="10" max="10" width="20" customWidth="1"/>
    <col min="11" max="13" width="16" customWidth="1"/>
  </cols>
  <sheetData>
    <row r="1" ht="21" customHeight="1" spans="1:13" x14ac:dyDescent="0.25">
      <c r="A1" s="11" t="s">
        <v>50</v>
      </c>
      <c r="B1" s="12" t="s">
        <v>31</v>
      </c>
      <c r="C1" s="12" t="s">
        <v>51</v>
      </c>
      <c r="E1" s="13" t="s">
        <v>31</v>
      </c>
      <c r="F1" s="30">
        <v>45931</v>
      </c>
      <c r="G1" s="30">
        <v>45962</v>
      </c>
      <c r="H1" s="30">
        <v>45992</v>
      </c>
      <c r="J1" s="15" t="s">
        <v>80</v>
      </c>
      <c r="K1"/>
      <c r="L1"/>
      <c r="M1"/>
    </row>
    <row r="2" ht="15" customHeight="1" spans="1:13" x14ac:dyDescent="0.25">
      <c r="A2" s="28">
        <v>45938</v>
      </c>
      <c r="B2" s="16">
        <v>4000</v>
      </c>
      <c r="C2" s="17">
        <v>1200</v>
      </c>
      <c r="E2" s="14">
        <v>4000</v>
      </c>
      <c r="F2" s="18" cm="1">
        <f t="array" ref="F2:H3">_xlfn.LET(
  _xlpm.dates, A2:A9,
  _xlpm.accounts, B2:B9,
  _xlpm.amounts, C2:C9,
  _xlpm.starts, F1:H1,
  _xlpm.ends, DATE(YEAR(_xlpm.starts), MONTH(_xlpm.starts) + 1, 1),
  SUMIFS(_xlpm.amounts, _xlpm.accounts, E2:E3, _xlpm.dates, "&gt;="&amp;_xlpm.starts, _xlpm.dates, "&lt;"&amp;_xlpm.ends)
)</f>
        <v>1650</v>
      </c>
      <c r="G2" s="31">
        <v>960</v>
      </c>
      <c r="H2" s="31">
        <v>1580</v>
      </c>
      <c r="J2" s="19" t="s">
        <v>81</v>
      </c>
      <c r="K2"/>
      <c r="L2"/>
      <c r="M2"/>
    </row>
    <row r="3" ht="15" customHeight="1" spans="1:13" x14ac:dyDescent="0.25">
      <c r="A3" s="28">
        <v>45949</v>
      </c>
      <c r="B3" s="16">
        <v>4500</v>
      </c>
      <c r="C3" s="17">
        <v>870</v>
      </c>
      <c r="E3" s="14">
        <v>4500</v>
      </c>
      <c r="F3" s="31">
        <v>870</v>
      </c>
      <c r="G3" s="31">
        <v>1845</v>
      </c>
      <c r="H3" s="31">
        <v>720</v>
      </c>
      <c r="J3"/>
      <c r="K3"/>
      <c r="L3"/>
      <c r="M3"/>
    </row>
    <row r="4" ht="15" customHeight="1" spans="1:13" x14ac:dyDescent="0.25">
      <c r="A4" s="28">
        <v>45961</v>
      </c>
      <c r="B4" s="16">
        <v>4000</v>
      </c>
      <c r="C4" s="17">
        <v>450</v>
      </c>
      <c r="J4"/>
      <c r="K4"/>
      <c r="L4"/>
      <c r="M4"/>
    </row>
    <row r="5" ht="15" customHeight="1" spans="1:13" x14ac:dyDescent="0.25">
      <c r="A5" s="28">
        <v>45964</v>
      </c>
      <c r="B5" s="16">
        <v>4500</v>
      </c>
      <c r="C5" s="17">
        <v>1340</v>
      </c>
      <c r="J5"/>
      <c r="K5"/>
      <c r="L5"/>
      <c r="M5"/>
    </row>
    <row r="6" ht="15" customHeight="1" spans="1:13" x14ac:dyDescent="0.25">
      <c r="A6" s="28">
        <v>45975</v>
      </c>
      <c r="B6" s="16">
        <v>4000</v>
      </c>
      <c r="C6" s="17">
        <v>960</v>
      </c>
      <c r="J6"/>
      <c r="K6"/>
      <c r="L6"/>
      <c r="M6"/>
    </row>
    <row r="7" ht="15" customHeight="1" spans="1:13" x14ac:dyDescent="0.25">
      <c r="A7" s="28">
        <v>45989</v>
      </c>
      <c r="B7" s="16">
        <v>4500</v>
      </c>
      <c r="C7" s="17">
        <v>505</v>
      </c>
      <c r="J7"/>
      <c r="K7"/>
      <c r="L7"/>
      <c r="M7"/>
    </row>
    <row r="8" ht="15" customHeight="1" spans="1:3" x14ac:dyDescent="0.25">
      <c r="A8" s="28">
        <v>45992</v>
      </c>
      <c r="B8" s="16">
        <v>4000</v>
      </c>
      <c r="C8" s="17">
        <v>1580</v>
      </c>
    </row>
    <row r="9" ht="15" customHeight="1" spans="1:11" x14ac:dyDescent="0.25">
      <c r="A9" s="28">
        <v>46013</v>
      </c>
      <c r="B9" s="16">
        <v>4500</v>
      </c>
      <c r="C9" s="17">
        <v>720</v>
      </c>
      <c r="J9" s="20" t="s">
        <v>42</v>
      </c>
      <c r="K9" s="21" t="s">
        <v>82</v>
      </c>
    </row>
    <row r="10" ht="15" customHeight="1" spans="10:10" x14ac:dyDescent="0.25">
      <c r="J10" s="20" t="s">
        <v>44</v>
      </c>
    </row>
    <row r="11" ht="15" customHeight="1" spans="10:13" x14ac:dyDescent="0.25">
      <c r="J11" s="22" t="s">
        <v>83</v>
      </c>
      <c r="K11" s="23"/>
      <c r="L11" s="23"/>
      <c r="M11" s="23"/>
    </row>
    <row r="12" ht="15" customHeight="1" spans="10:13" x14ac:dyDescent="0.25">
      <c r="J12" s="23"/>
      <c r="K12" s="23"/>
      <c r="L12" s="23"/>
      <c r="M12" s="23"/>
    </row>
    <row r="13" ht="15" customHeight="1" spans="10:13" x14ac:dyDescent="0.25">
      <c r="J13" s="23"/>
      <c r="K13" s="23"/>
      <c r="L13" s="23"/>
      <c r="M13" s="23"/>
    </row>
    <row r="14" ht="15" customHeight="1" spans="10:13" x14ac:dyDescent="0.25">
      <c r="J14" s="23"/>
      <c r="K14" s="23"/>
      <c r="L14" s="23"/>
      <c r="M14" s="23"/>
    </row>
    <row r="15" ht="15" customHeight="1" spans="10:13" x14ac:dyDescent="0.25">
      <c r="J15" s="23"/>
      <c r="K15" s="23"/>
      <c r="L15" s="23"/>
      <c r="M15" s="23"/>
    </row>
    <row r="16" ht="15" customHeight="1" spans="10:13" x14ac:dyDescent="0.25">
      <c r="J16" s="23"/>
      <c r="K16" s="23"/>
      <c r="L16" s="23"/>
      <c r="M16" s="23"/>
    </row>
    <row r="17" ht="15" customHeight="1" spans="10:13" x14ac:dyDescent="0.25">
      <c r="J17" s="23"/>
      <c r="K17" s="23"/>
      <c r="L17" s="23"/>
      <c r="M17" s="23"/>
    </row>
    <row r="18" ht="15" customHeight="1" spans="10:13" x14ac:dyDescent="0.25">
      <c r="J18" s="23"/>
      <c r="K18" s="23"/>
      <c r="L18" s="23"/>
      <c r="M18" s="23"/>
    </row>
    <row r="19" ht="15" customHeight="1" spans="10:13" x14ac:dyDescent="0.25">
      <c r="J19" s="23"/>
      <c r="K19" s="23"/>
      <c r="L19" s="23"/>
      <c r="M19" s="23"/>
    </row>
    <row r="20" ht="15" customHeight="1" spans="10:10" x14ac:dyDescent="0.25">
      <c r="J20" s="20" t="s">
        <v>46</v>
      </c>
    </row>
    <row r="21" ht="15" customHeight="1" spans="10:13" x14ac:dyDescent="0.25">
      <c r="J21" s="22" t="s">
        <v>84</v>
      </c>
      <c r="K21" s="23"/>
      <c r="L21" s="23"/>
      <c r="M21" s="23"/>
    </row>
    <row r="22" ht="15" customHeight="1" spans="10:13" x14ac:dyDescent="0.25">
      <c r="J22" s="23"/>
      <c r="K22" s="23"/>
      <c r="L22" s="23"/>
      <c r="M22" s="23"/>
    </row>
    <row r="23" ht="15" customHeight="1" spans="10:13" x14ac:dyDescent="0.25">
      <c r="J23" s="23"/>
      <c r="K23" s="23"/>
      <c r="L23" s="23"/>
      <c r="M23" s="23"/>
    </row>
    <row r="24" ht="15" customHeight="1" spans="10:13" x14ac:dyDescent="0.25">
      <c r="J24" s="23"/>
      <c r="K24" s="23"/>
      <c r="L24" s="23"/>
      <c r="M24" s="23"/>
    </row>
    <row r="25" ht="15" customHeight="1" spans="10:13" x14ac:dyDescent="0.25">
      <c r="J25" s="23"/>
      <c r="K25" s="23"/>
      <c r="L25" s="23"/>
      <c r="M25" s="23"/>
    </row>
    <row r="26" ht="15" customHeight="1" spans="10:13" x14ac:dyDescent="0.25">
      <c r="J26" s="23"/>
      <c r="K26" s="23"/>
      <c r="L26" s="23"/>
      <c r="M26" s="23"/>
    </row>
    <row r="27" ht="15" customHeight="1" spans="10:13" x14ac:dyDescent="0.25">
      <c r="J27" s="23"/>
      <c r="K27" s="23"/>
      <c r="L27" s="23"/>
      <c r="M27" s="23"/>
    </row>
    <row r="28" ht="15" customHeight="1" spans="10:13" x14ac:dyDescent="0.25">
      <c r="J28" s="23"/>
      <c r="K28" s="23"/>
      <c r="L28" s="23"/>
      <c r="M28" s="23"/>
    </row>
    <row r="29" ht="15" customHeight="1" spans="10:13" x14ac:dyDescent="0.25">
      <c r="J29" s="24" t="s">
        <v>48</v>
      </c>
      <c r="K29"/>
      <c r="L29"/>
      <c r="M29"/>
    </row>
    <row r="30" ht="15" customHeight="1" x14ac:dyDescent="0.25"/>
    <row r="31" ht="15" customHeight="1" spans="10:13" x14ac:dyDescent="0.25">
      <c r="J31" s="20" t="s">
        <v>49</v>
      </c>
      <c r="K31" s="25">
        <v>1650</v>
      </c>
      <c r="L31" s="25">
        <v>960</v>
      </c>
      <c r="M31" s="25">
        <v>1580</v>
      </c>
    </row>
    <row r="32" ht="15" customHeight="1" spans="11:13" x14ac:dyDescent="0.25">
      <c r="K32" s="25">
        <v>870</v>
      </c>
      <c r="L32" s="25">
        <v>1845</v>
      </c>
      <c r="M32" s="25">
        <v>720</v>
      </c>
    </row>
    <row r="33" ht="15" customHeight="1" spans="10:13" x14ac:dyDescent="0.25">
      <c r="J33" s="20" t="s">
        <v>22</v>
      </c>
      <c r="K33" s="26" t="str" cm="1">
        <f t="array" ref="K33">IF(SUMPRODUCT(--NOT(IF(ISERROR(F2:H3)+ISERROR($K$31:$M$32)=2,ERROR.TYPE(F2:H3)=ERROR.TYPE($K$31:$M$32),IF(ISERROR(F2:H3)+ISERROR($K$31:$M$32)=1,FALSE,IF(ISNUMBER(F2:H3)*ISNUMBER($K$31:$M$32)=1,ABS(F2:H3-$K$31:$M$32)&lt;=1E-9*(1+ABS($K$31:$M$32)),EXACT(F2:H3&amp;"",$K$31:$M$32&amp;""))))))=0,"Klopt","Wijkt af")</f>
        <v>Klopt</v>
      </c>
      <c r="L33"/>
      <c r="M33"/>
    </row>
    <row r="34" ht="15" customHeight="1" x14ac:dyDescent="0.25"/>
    <row r="35" ht="15" customHeight="1" spans="10:13" x14ac:dyDescent="0.25">
      <c r="J35" s="19" t="s">
        <v>85</v>
      </c>
      <c r="K35"/>
      <c r="L35"/>
      <c r="M35"/>
    </row>
    <row r="36" ht="15" customHeight="1" spans="10:13" x14ac:dyDescent="0.25">
      <c r="J36"/>
      <c r="K36"/>
      <c r="L36"/>
      <c r="M36"/>
    </row>
  </sheetData>
  <mergeCells count="7">
    <mergeCell ref="J1:M1"/>
    <mergeCell ref="J2:M7"/>
    <mergeCell ref="J11:M19"/>
    <mergeCell ref="J21:M28"/>
    <mergeCell ref="J29:M29"/>
    <mergeCell ref="K33:M33"/>
    <mergeCell ref="J35:M36"/>
  </mergeCells>
  <conditionalFormatting sqref="K33">
    <cfRule type="expression" dxfId="3" priority="1">
      <formula>K33&lt;&gt;"Klopt"</formula>
    </cfRule>
  </conditionalFormatting>
  <pageMargins left="0.5" right="0.5" top="0.6" bottom="0.6" header="0.3" footer="0.3"/>
  <pageSetup paperSize="9" orientation="landscape" scale="7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SOMMEN.ALS: Voorbeeldwerkmap van DivZero</dc:title>
  <dc:subject>Telt de getallen in één bereik op, maar alleen in de rijen die voldoen aan alle voorwaarden die je op andere bereiken stelt.</dc:subject>
  <dc:description/>
  <dc:language>nl-NL</dc:language>
  <cp:keywords/>
  <cp:category/>
  <cp:lastModifiedBy>DivZero</cp:lastModifiedBy>
  <dcterms:created xsi:type="dcterms:W3CDTF">2026-10-23T15:24:08Z</dcterms:created>
  <dcterms:modified xsi:type="dcterms:W3CDTF">2026-10-23T15:24:08Z</dcterms:modified>
</cp:coreProperties>
</file>