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'Beginner'!$A$1:$H$21</definedName>
    <definedName name="_xlnm.Print_Area" localSheetId="2">'Intermediate'!$A$1:$L$20</definedName>
    <definedName name="_xlnm.Print_Area" localSheetId="3">'Advanced'!$A$1:$L$22</definedName>
    <definedName name="_xlnm.Print_Area" localSheetId="4">'Master'!$A$1:$O$33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<sst xmlns="http://schemas.openxmlformats.org/spreadsheetml/2006/main" count="235" uniqueCount="110">
  <si>
    <t>SORTBY</t>
  </si>
  <si>
    <t>DivZero example workbook</t>
  </si>
  <si>
    <t>What it does</t>
  </si>
  <si>
    <t>Sorts a range by the values of one or more other ranges or arrays, each with its own direction, and spills the sorted copy.</t>
  </si>
  <si>
    <t>Formula page</t>
  </si>
  <si>
    <t>https://divzero.app/en/functions/sortby/</t>
  </si>
  <si>
    <t>The examples in this file</t>
  </si>
  <si>
    <t>Beginner</t>
  </si>
  <si>
    <t>Oldest open invoices first</t>
  </si>
  <si>
    <t>Intermediate</t>
  </si>
  <si>
    <t>Journal lines by journal, then by amount</t>
  </si>
  <si>
    <t>Advanced</t>
  </si>
  <si>
    <t>Largest postings first, whatever the sign</t>
  </si>
  <si>
    <t>Master</t>
  </si>
  <si>
    <t>Confirmations in a custom follow-up order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</si>
  <si>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</si>
  <si>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</si>
  <si>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</si>
  <si>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</si>
  <si>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</si>
  <si>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</si>
  <si>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</si>
  <si>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</si>
  <si>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</si>
  <si>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</si>
  <si>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</si>
  <si>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(SORTBY, LET, XMATCH)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</si>
  <si>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</si>
  <si>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</si>
  <si>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</si>
  <si>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</si>
  <si>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Customer</t>
  </si>
  <si>
    <t>Due date</t>
  </si>
  <si>
    <t>Oldest first</t>
  </si>
  <si>
    <t>Beginner: Oldest open invoices first</t>
  </si>
  <si>
    <t>F-25-0311</t>
  </si>
  <si>
    <t>Jansen Metaal BV</t>
  </si>
  <si>
    <t>You received the receivables list of Veldhuis Installatie BV in the order the invoices were booked: invoice number, customer and due date. For your aging analysis you want only the invoice numbers, the oldest due date first, so you can start with the invoices that are most overdue. The dates stay on the specification.</t>
  </si>
  <si>
    <t>F-25-0287</t>
  </si>
  <si>
    <t>Smit Logistiek BV</t>
  </si>
  <si>
    <t>F-25-0342</t>
  </si>
  <si>
    <t>De Boer Techniek BV</t>
  </si>
  <si>
    <t>F-25-0301</t>
  </si>
  <si>
    <t>F-25-0254</t>
  </si>
  <si>
    <t>Kuiper Bouw BV</t>
  </si>
  <si>
    <t>Hendriks Groep BV</t>
  </si>
  <si>
    <t>F-25-0329</t>
  </si>
  <si>
    <t>Mulder Transport BV</t>
  </si>
  <si>
    <t>Formula cell</t>
  </si>
  <si>
    <t>E2:E7</t>
  </si>
  <si>
    <t>Formula (comma separators)</t>
  </si>
  <si>
    <t>=SORTBY(A2:A7, C2:C7)</t>
  </si>
  <si>
    <t>Formula (semicolon separators)</t>
  </si>
  <si>
    <t>=SORTBY(A2:A7; C2:C7)</t>
  </si>
  <si>
    <t>Plain text. The formula in the cell itself follows your Excel's separators.</t>
  </si>
  <si>
    <t>Expected result</t>
  </si>
  <si>
    <t>Entry no.</t>
  </si>
  <si>
    <t>Journal</t>
  </si>
  <si>
    <t>Amount</t>
  </si>
  <si>
    <t>Test order</t>
  </si>
  <si>
    <t>Intermediate: Journal lines by journal, then by amount</t>
  </si>
  <si>
    <t>25-0412</t>
  </si>
  <si>
    <t>VRK</t>
  </si>
  <si>
    <t>BNK</t>
  </si>
  <si>
    <t>For journal entry testing you have six lines from the XAF auditfile: entry number, journal and amount. You want them grouped by journal (BNK, INK, MEM, VRK) and, within a journal, the largest amount first, so the three manual MEM entries show their biggest posting at the top of the group.</t>
  </si>
  <si>
    <t>25-0388</t>
  </si>
  <si>
    <t>MEM</t>
  </si>
  <si>
    <t>25-0377</t>
  </si>
  <si>
    <t>INK</t>
  </si>
  <si>
    <t>25-0291</t>
  </si>
  <si>
    <t>25-0415</t>
  </si>
  <si>
    <t>25-0420</t>
  </si>
  <si>
    <t>E2:G7</t>
  </si>
  <si>
    <t>=SORTBY(A2:C7, B2:B7, 1, C2:C7, -1)</t>
  </si>
  <si>
    <t>=SORTBY(A2:C7; B2:B7; 1; C2:C7; -1)</t>
  </si>
  <si>
    <t>Account</t>
  </si>
  <si>
    <t>Largest first</t>
  </si>
  <si>
    <t>Advanced: Largest postings first, whatever the sign</t>
  </si>
  <si>
    <t>25-0101</t>
  </si>
  <si>
    <t>From the XAF auditfile you pulled seven lines with a signed amount: debits positive, credits negative. For your selection of large items you want the biggest postings at the top, whether they are debit or credit. Sorting on the amount itself would put every large credit at the bottom, and you do not want an extra column of absolute values on the client's sheet.</t>
  </si>
  <si>
    <t>25-0102</t>
  </si>
  <si>
    <t>25-0103</t>
  </si>
  <si>
    <t>25-0105</t>
  </si>
  <si>
    <t>25-0104</t>
  </si>
  <si>
    <t>25-0106</t>
  </si>
  <si>
    <t>25-0107</t>
  </si>
  <si>
    <t>E2:G8</t>
  </si>
  <si>
    <t>=SORTBY(A2:C8, ABS(C2:C8), -1)</t>
  </si>
  <si>
    <t>=SORTBY(A2:C8; ABS(C2:C8); -1)</t>
  </si>
  <si>
    <t>Relation</t>
  </si>
  <si>
    <t>Status</t>
  </si>
  <si>
    <t>Follow up by</t>
  </si>
  <si>
    <t>Status order</t>
  </si>
  <si>
    <t>Master: Confirmations in a custom follow-up order</t>
  </si>
  <si>
    <t>D1001</t>
  </si>
  <si>
    <t>No response</t>
  </si>
  <si>
    <t>Difference</t>
  </si>
  <si>
    <t>You track the debtor confirmations of the 2025 audit. The follow-up list is ordered by status: first the confirmations that came back with a difference; then those with no response; then those not yet sent; confirmed ones at the bottom. Within each status, the earliest follow-up date comes first. The status order lives in a small list on the sheet so the team can change it, and a misspelled status must not break the report.</t>
  </si>
  <si>
    <t>D1002</t>
  </si>
  <si>
    <t>Confirmed</t>
  </si>
  <si>
    <t>D1006</t>
  </si>
  <si>
    <t>D1003</t>
  </si>
  <si>
    <t>Not yet sent</t>
  </si>
  <si>
    <t>D1005</t>
  </si>
  <si>
    <t>D1004</t>
  </si>
  <si>
    <t>D1007</t>
  </si>
  <si>
    <t>Peters Agro BV</t>
  </si>
  <si>
    <t>H2:J8</t>
  </si>
  <si>
    <t xml:space="preserve">=LET(
  confirmations, A2:C8,
  status, C2:C8,
  due, D2:D8,
  rank, IFNA(XMATCH(status, F2:F5), 99),
  SORTBY(confirmations, rank, 1, due, 1)
)</t>
  </si>
  <si>
    <t xml:space="preserve">=LET(
  confirmations; A2:C8;
  status; C2:C8;
  due; D2:D8;
  rank; IFNA(XMATCH(status; F2:F5); 99);
  SORTBY(confirmations; rank; 1; due;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</si>
</sst>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165" fontId="4" fillId="3" borderId="1" xfId="0" applyNumberFormat="1" applyFont="1" applyFill="1" applyBorder="1"/>
    <xf numFmtId="165" fontId="4" fillId="4" borderId="1" xfId="0" applyNumberFormat="1" applyFont="1" applyFill="1" applyBorder="1" applyAlignment="1">
      <alignment horizontal="right" vertical="top" indent="1"/>
    </xf>
    <xf numFmtId="0" fontId="4" fillId="4" borderId="1" xfId="0"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ortb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1" width="14" customWidth="1"/>
    <col min="2" max="2" width="21" customWidth="1"/>
    <col min="3" max="3" width="14" customWidth="1"/>
    <col min="5" max="5" width="14" customWidth="1"/>
    <col min="6" max="6" width="3" customWidth="1"/>
    <col min="7" max="7" width="20" customWidth="1"/>
    <col min="8" max="8" width="48" customWidth="1"/>
  </cols>
  <sheetData>
    <row r="1" ht="21" customHeight="1" spans="1:8" x14ac:dyDescent="0.25">
      <c r="A1" s="11" t="s">
        <v>30</v>
      </c>
      <c r="B1" s="11" t="s">
        <v>31</v>
      </c>
      <c r="C1" s="11" t="s">
        <v>32</v>
      </c>
      <c r="E1" s="12" t="s">
        <v>33</v>
      </c>
      <c r="G1" s="13" t="s">
        <v>34</v>
      </c>
      <c r="H1"/>
    </row>
    <row r="2" ht="15" customHeight="1" spans="1:8" x14ac:dyDescent="0.25">
      <c r="A2" s="14" t="s">
        <v>35</v>
      </c>
      <c r="B2" s="14" t="s">
        <v>36</v>
      </c>
      <c r="C2" s="15">
        <v>45975</v>
      </c>
      <c r="E2" s="16" t="str" cm="1">
        <f t="array" ref="E2:E7">_xlfn.SORTBY(A2:A7, C2:C7)</f>
        <v>F-25-0254</v>
      </c>
      <c r="G2" s="17" t="s">
        <v>37</v>
      </c>
      <c r="H2"/>
    </row>
    <row r="3" ht="15" customHeight="1" spans="1:8" x14ac:dyDescent="0.25">
      <c r="A3" s="14" t="s">
        <v>38</v>
      </c>
      <c r="B3" s="14" t="s">
        <v>39</v>
      </c>
      <c r="C3" s="15">
        <v>45930</v>
      </c>
      <c r="E3" s="18" t="s">
        <v>38</v>
      </c>
      <c r="G3"/>
      <c r="H3"/>
    </row>
    <row r="4" ht="15" customHeight="1" spans="1:8" x14ac:dyDescent="0.25">
      <c r="A4" s="14" t="s">
        <v>40</v>
      </c>
      <c r="B4" s="14" t="s">
        <v>41</v>
      </c>
      <c r="C4" s="15">
        <v>46010</v>
      </c>
      <c r="E4" s="18" t="s">
        <v>42</v>
      </c>
      <c r="G4"/>
      <c r="H4"/>
    </row>
    <row r="5" ht="15" customHeight="1" spans="1:8" x14ac:dyDescent="0.25">
      <c r="A5" s="14" t="s">
        <v>43</v>
      </c>
      <c r="B5" s="14" t="s">
        <v>44</v>
      </c>
      <c r="C5" s="15">
        <v>45891</v>
      </c>
      <c r="E5" s="18" t="s">
        <v>35</v>
      </c>
      <c r="G5"/>
      <c r="H5"/>
    </row>
    <row r="6" ht="15" customHeight="1" spans="1:8" x14ac:dyDescent="0.25">
      <c r="A6" s="14" t="s">
        <v>42</v>
      </c>
      <c r="B6" s="14" t="s">
        <v>45</v>
      </c>
      <c r="C6" s="15">
        <v>45958</v>
      </c>
      <c r="E6" s="18" t="s">
        <v>46</v>
      </c>
      <c r="G6"/>
      <c r="H6"/>
    </row>
    <row r="7" ht="15" customHeight="1" spans="1:5" x14ac:dyDescent="0.25">
      <c r="A7" s="14" t="s">
        <v>46</v>
      </c>
      <c r="B7" s="14" t="s">
        <v>47</v>
      </c>
      <c r="C7" s="15">
        <v>45996</v>
      </c>
      <c r="E7" s="18" t="s">
        <v>40</v>
      </c>
    </row>
    <row r="8" ht="15" customHeight="1" spans="7:8" x14ac:dyDescent="0.25">
      <c r="G8" s="19" t="s">
        <v>48</v>
      </c>
      <c r="H8" s="20" t="s">
        <v>49</v>
      </c>
    </row>
    <row r="9" ht="15" customHeight="1" spans="7:7" x14ac:dyDescent="0.25">
      <c r="G9" s="19" t="s">
        <v>50</v>
      </c>
    </row>
    <row r="10" ht="15" customHeight="1" spans="7:8" x14ac:dyDescent="0.25">
      <c r="G10" s="21" t="s">
        <v>51</v>
      </c>
      <c r="H10" s="22"/>
    </row>
    <row r="11" ht="15" customHeight="1" spans="7:7" x14ac:dyDescent="0.25">
      <c r="G11" s="19" t="s">
        <v>52</v>
      </c>
    </row>
    <row r="12" ht="15" customHeight="1" spans="7:8" x14ac:dyDescent="0.25">
      <c r="G12" s="21" t="s">
        <v>53</v>
      </c>
      <c r="H12" s="22"/>
    </row>
    <row r="13" ht="15" customHeight="1" spans="7:8" x14ac:dyDescent="0.25">
      <c r="G13" s="23" t="s">
        <v>54</v>
      </c>
      <c r="H13"/>
    </row>
    <row r="14" ht="15" customHeight="1" x14ac:dyDescent="0.25"/>
    <row r="15" ht="15" customHeight="1" spans="7:8" x14ac:dyDescent="0.25">
      <c r="G15" s="19" t="s">
        <v>55</v>
      </c>
      <c r="H15" s="9" t="s">
        <v>43</v>
      </c>
    </row>
    <row r="16" ht="15" customHeight="1" spans="8:8" x14ac:dyDescent="0.25">
      <c r="H16" s="9" t="s">
        <v>38</v>
      </c>
    </row>
    <row r="17" ht="15" customHeight="1" spans="8:8" x14ac:dyDescent="0.25">
      <c r="H17" s="9" t="s">
        <v>42</v>
      </c>
    </row>
    <row r="18" ht="15" customHeight="1" spans="8:8" x14ac:dyDescent="0.25">
      <c r="H18" s="9" t="s">
        <v>35</v>
      </c>
    </row>
    <row r="19" ht="15" customHeight="1" spans="8:8" x14ac:dyDescent="0.25">
      <c r="H19" s="9" t="s">
        <v>46</v>
      </c>
    </row>
    <row r="20" ht="15" customHeight="1" spans="8:8" x14ac:dyDescent="0.25">
      <c r="H20" s="9" t="s">
        <v>40</v>
      </c>
    </row>
    <row r="21" ht="15" customHeight="1" spans="7:8" x14ac:dyDescent="0.25">
      <c r="G21" s="19" t="s">
        <v>22</v>
      </c>
      <c r="H21" s="24" t="str" cm="1">
        <f t="array" ref="H21">IF(SUMPRODUCT(--NOT(IF(ISERROR(E2:E7)+ISERROR($H$15:$H$20)=2,ERROR.TYPE(E2:E7)=ERROR.TYPE($H$15:$H$20),IF(ISERROR(E2:E7)+ISERROR($H$15:$H$20)=1,FALSE,IF(ISNUMBER(E2:E7)*ISNUMBER($H$15:$H$20)=1,ABS(E2:E7-$H$15:$H$20)&lt;=1E-9*(1+ABS($H$15:$H$20)),EXACT(E2:E7&amp;"",$H$15:$H$20&amp;""))))))=0,"OK","Differs")</f>
        <v>OK</v>
      </c>
    </row>
  </sheetData>
  <mergeCells count="5">
    <mergeCell ref="G1:H1"/>
    <mergeCell ref="G2:H6"/>
    <mergeCell ref="G10:H10"/>
    <mergeCell ref="G12:H12"/>
    <mergeCell ref="G13:H13"/>
  </mergeCells>
  <conditionalFormatting sqref="H21">
    <cfRule type="expression" dxfId="0" priority="1">
      <formula>H21&lt;&gt;"OK"</formula>
    </cfRule>
  </conditionalFormatting>
  <pageMargins left="0.5" right="0.5" top="0.6" bottom="0.6" header="0.3" footer="0.3"/>
  <pageSetup paperSize="9" orientation="landscape" scale="96"/>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2" sqref="E2"/>
    </sheetView>
  </sheetViews>
  <sheetFormatPr defaultRowHeight="15" outlineLevelRow="0" outlineLevelCol="0" x14ac:dyDescent="55"/>
  <cols>
    <col min="1" max="1" width="12" customWidth="1"/>
    <col min="2" max="2" width="10" customWidth="1"/>
    <col min="3" max="3" width="13" customWidth="1"/>
    <col min="5" max="5" width="12" customWidth="1"/>
    <col min="6"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56</v>
      </c>
      <c r="B1" s="11" t="s">
        <v>57</v>
      </c>
      <c r="C1" s="25" t="s">
        <v>58</v>
      </c>
      <c r="E1" s="12" t="s">
        <v>59</v>
      </c>
      <c r="I1" s="13" t="s">
        <v>60</v>
      </c>
      <c r="J1"/>
      <c r="K1"/>
      <c r="L1"/>
    </row>
    <row r="2" ht="15" customHeight="1" spans="1:12" x14ac:dyDescent="0.25">
      <c r="A2" s="14" t="s">
        <v>61</v>
      </c>
      <c r="B2" s="14" t="s">
        <v>62</v>
      </c>
      <c r="C2" s="26">
        <v>12450</v>
      </c>
      <c r="E2" s="16" t="str" cm="1">
        <f t="array" ref="E2:G7">_xlfn.SORTBY(A2:C7, B2:B7, 1, C2:C7, -1)</f>
        <v>25-0291</v>
      </c>
      <c r="F2" s="18" t="s">
        <v>63</v>
      </c>
      <c r="G2" s="27">
        <v>3200.5</v>
      </c>
      <c r="I2" s="17" t="s">
        <v>64</v>
      </c>
      <c r="J2"/>
      <c r="K2"/>
      <c r="L2"/>
    </row>
    <row r="3" ht="15" customHeight="1" spans="1:12" x14ac:dyDescent="0.25">
      <c r="A3" s="14" t="s">
        <v>65</v>
      </c>
      <c r="B3" s="14" t="s">
        <v>66</v>
      </c>
      <c r="C3" s="26">
        <v>48000</v>
      </c>
      <c r="E3" s="18" t="s">
        <v>67</v>
      </c>
      <c r="F3" s="18" t="s">
        <v>68</v>
      </c>
      <c r="G3" s="27">
        <v>8120</v>
      </c>
      <c r="I3"/>
      <c r="J3"/>
      <c r="K3"/>
      <c r="L3"/>
    </row>
    <row r="4" ht="15" customHeight="1" spans="1:12" x14ac:dyDescent="0.25">
      <c r="A4" s="14" t="s">
        <v>69</v>
      </c>
      <c r="B4" s="14" t="s">
        <v>63</v>
      </c>
      <c r="C4" s="26">
        <v>3200.5</v>
      </c>
      <c r="E4" s="18" t="s">
        <v>65</v>
      </c>
      <c r="F4" s="18" t="s">
        <v>66</v>
      </c>
      <c r="G4" s="27">
        <v>48000</v>
      </c>
      <c r="I4"/>
      <c r="J4"/>
      <c r="K4"/>
      <c r="L4"/>
    </row>
    <row r="5" ht="15" customHeight="1" spans="1:12" x14ac:dyDescent="0.25">
      <c r="A5" s="14" t="s">
        <v>70</v>
      </c>
      <c r="B5" s="14" t="s">
        <v>66</v>
      </c>
      <c r="C5" s="26">
        <v>5000</v>
      </c>
      <c r="E5" s="18" t="s">
        <v>71</v>
      </c>
      <c r="F5" s="18" t="s">
        <v>66</v>
      </c>
      <c r="G5" s="27">
        <v>15250.75</v>
      </c>
      <c r="I5"/>
      <c r="J5"/>
      <c r="K5"/>
      <c r="L5"/>
    </row>
    <row r="6" ht="15" customHeight="1" spans="1:7" x14ac:dyDescent="0.25">
      <c r="A6" s="14" t="s">
        <v>67</v>
      </c>
      <c r="B6" s="14" t="s">
        <v>68</v>
      </c>
      <c r="C6" s="26">
        <v>8120</v>
      </c>
      <c r="E6" s="18" t="s">
        <v>70</v>
      </c>
      <c r="F6" s="18" t="s">
        <v>66</v>
      </c>
      <c r="G6" s="27">
        <v>5000</v>
      </c>
    </row>
    <row r="7" ht="15" customHeight="1" spans="1:10" x14ac:dyDescent="0.25">
      <c r="A7" s="14" t="s">
        <v>71</v>
      </c>
      <c r="B7" s="14" t="s">
        <v>66</v>
      </c>
      <c r="C7" s="26">
        <v>15250.75</v>
      </c>
      <c r="E7" s="18" t="s">
        <v>61</v>
      </c>
      <c r="F7" s="18" t="s">
        <v>62</v>
      </c>
      <c r="G7" s="27">
        <v>12450</v>
      </c>
      <c r="I7" s="19" t="s">
        <v>48</v>
      </c>
      <c r="J7" s="20" t="s">
        <v>72</v>
      </c>
    </row>
    <row r="8" ht="15" customHeight="1" spans="9:9" x14ac:dyDescent="0.25">
      <c r="I8" s="19" t="s">
        <v>50</v>
      </c>
    </row>
    <row r="9" ht="15" customHeight="1" spans="9:12" x14ac:dyDescent="0.25">
      <c r="I9" s="21" t="s">
        <v>73</v>
      </c>
      <c r="J9" s="22"/>
      <c r="K9" s="22"/>
      <c r="L9" s="22"/>
    </row>
    <row r="10" ht="15" customHeight="1" spans="9:9" x14ac:dyDescent="0.25">
      <c r="I10" s="19" t="s">
        <v>52</v>
      </c>
    </row>
    <row r="11" ht="15" customHeight="1" spans="9:12" x14ac:dyDescent="0.25">
      <c r="I11" s="21" t="s">
        <v>74</v>
      </c>
      <c r="J11" s="22"/>
      <c r="K11" s="22"/>
      <c r="L11" s="22"/>
    </row>
    <row r="12" ht="15" customHeight="1" spans="9:12" x14ac:dyDescent="0.25">
      <c r="I12" s="23" t="s">
        <v>54</v>
      </c>
      <c r="J12"/>
      <c r="K12"/>
      <c r="L12"/>
    </row>
    <row r="13" ht="15" customHeight="1" x14ac:dyDescent="0.25"/>
    <row r="14" ht="15" customHeight="1" spans="9:12" x14ac:dyDescent="0.25">
      <c r="I14" s="19" t="s">
        <v>55</v>
      </c>
      <c r="J14" s="9" t="s">
        <v>69</v>
      </c>
      <c r="K14" s="9" t="s">
        <v>63</v>
      </c>
      <c r="L14" s="28">
        <v>3200.5</v>
      </c>
    </row>
    <row r="15" ht="15" customHeight="1" spans="10:12" x14ac:dyDescent="0.25">
      <c r="J15" s="9" t="s">
        <v>67</v>
      </c>
      <c r="K15" s="9" t="s">
        <v>68</v>
      </c>
      <c r="L15" s="28">
        <v>8120</v>
      </c>
    </row>
    <row r="16" ht="15" customHeight="1" spans="10:12" x14ac:dyDescent="0.25">
      <c r="J16" s="9" t="s">
        <v>65</v>
      </c>
      <c r="K16" s="9" t="s">
        <v>66</v>
      </c>
      <c r="L16" s="28">
        <v>48000</v>
      </c>
    </row>
    <row r="17" ht="15" customHeight="1" spans="10:12" x14ac:dyDescent="0.25">
      <c r="J17" s="9" t="s">
        <v>71</v>
      </c>
      <c r="K17" s="9" t="s">
        <v>66</v>
      </c>
      <c r="L17" s="28">
        <v>15250.75</v>
      </c>
    </row>
    <row r="18" ht="15" customHeight="1" spans="10:12" x14ac:dyDescent="0.25">
      <c r="J18" s="9" t="s">
        <v>70</v>
      </c>
      <c r="K18" s="9" t="s">
        <v>66</v>
      </c>
      <c r="L18" s="28">
        <v>5000</v>
      </c>
    </row>
    <row r="19" ht="15" customHeight="1" spans="10:12" x14ac:dyDescent="0.25">
      <c r="J19" s="9" t="s">
        <v>61</v>
      </c>
      <c r="K19" s="9" t="s">
        <v>62</v>
      </c>
      <c r="L19" s="28">
        <v>12450</v>
      </c>
    </row>
    <row r="20" ht="15" customHeight="1" spans="9:12" x14ac:dyDescent="0.25">
      <c r="I20" s="19" t="s">
        <v>22</v>
      </c>
      <c r="J20" s="24" t="str" cm="1">
        <f t="array" ref="J20">IF(SUMPRODUCT(--NOT(IF(ISERROR(E2:G7)+ISERROR($J$14:$L$19)=2,ERROR.TYPE(E2:G7)=ERROR.TYPE($J$14:$L$19),IF(ISERROR(E2:G7)+ISERROR($J$14:$L$19)=1,FALSE,IF(ISNUMBER(E2:G7)*ISNUMBER($J$14:$L$19)=1,ABS(E2:G7-$J$14:$L$19)&lt;=1E-9*(1+ABS($J$14:$L$19)),EXACT(E2:G7&amp;"",$J$14:$L$19&amp;""))))))=0,"OK","Differs")</f>
        <v>OK</v>
      </c>
      <c r="K20"/>
      <c r="L20"/>
    </row>
  </sheetData>
  <mergeCells count="6">
    <mergeCell ref="I1:L1"/>
    <mergeCell ref="I2:L5"/>
    <mergeCell ref="I9:L9"/>
    <mergeCell ref="I11:L11"/>
    <mergeCell ref="I12:L12"/>
    <mergeCell ref="J20:L20"/>
  </mergeCells>
  <conditionalFormatting sqref="J20">
    <cfRule type="expression" dxfId="1" priority="1">
      <formula>J20&lt;&gt;"OK"</formula>
    </cfRule>
  </conditionalFormatting>
  <pageMargins left="0.5" right="0.5" top="0.6" bottom="0.6" header="0.3" footer="0.3"/>
  <pageSetup paperSize="9" orientation="landscape" scale="8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2"/>
  <sheetViews>
    <sheetView workbookViewId="0" zoomScale="100">
      <selection activeCell="E2" sqref="E2"/>
    </sheetView>
  </sheetViews>
  <sheetFormatPr defaultRowHeight="15" outlineLevelRow="0" outlineLevelCol="0" x14ac:dyDescent="55"/>
  <cols>
    <col min="1" max="1" width="12" customWidth="1"/>
    <col min="2" max="2" width="10" customWidth="1"/>
    <col min="3" max="3" width="14" customWidth="1"/>
    <col min="5" max="5" width="15" customWidth="1"/>
    <col min="6" max="6" width="10" customWidth="1"/>
    <col min="7" max="7" width="14" customWidth="1"/>
    <col min="8" max="8" width="3" customWidth="1"/>
    <col min="9" max="9" width="20" customWidth="1"/>
    <col min="10" max="11" width="15" customWidth="1"/>
    <col min="12" max="12" width="18" customWidth="1"/>
  </cols>
  <sheetData>
    <row r="1" ht="21" customHeight="1" spans="1:12" x14ac:dyDescent="0.25">
      <c r="A1" s="11" t="s">
        <v>56</v>
      </c>
      <c r="B1" s="25" t="s">
        <v>75</v>
      </c>
      <c r="C1" s="25" t="s">
        <v>58</v>
      </c>
      <c r="E1" s="12" t="s">
        <v>76</v>
      </c>
      <c r="I1" s="13" t="s">
        <v>77</v>
      </c>
      <c r="J1"/>
      <c r="K1"/>
      <c r="L1"/>
    </row>
    <row r="2" ht="15" customHeight="1" spans="1:12" x14ac:dyDescent="0.25">
      <c r="A2" s="14" t="s">
        <v>78</v>
      </c>
      <c r="B2" s="14">
        <v>8000</v>
      </c>
      <c r="C2" s="26">
        <v>-52000</v>
      </c>
      <c r="E2" s="16" t="str" cm="1">
        <f t="array" ref="E2:G8">_xlfn.SORTBY(A2:C8, ABS(C2:C8), -1)</f>
        <v>25-0104</v>
      </c>
      <c r="F2" s="18">
        <v>1100</v>
      </c>
      <c r="G2" s="27">
        <v>75000</v>
      </c>
      <c r="I2" s="17" t="s">
        <v>79</v>
      </c>
      <c r="J2"/>
      <c r="K2"/>
      <c r="L2"/>
    </row>
    <row r="3" ht="15" customHeight="1" spans="1:12" x14ac:dyDescent="0.25">
      <c r="A3" s="14" t="s">
        <v>80</v>
      </c>
      <c r="B3" s="14">
        <v>1300</v>
      </c>
      <c r="C3" s="26">
        <v>18150</v>
      </c>
      <c r="E3" s="18" t="s">
        <v>78</v>
      </c>
      <c r="F3" s="18">
        <v>8000</v>
      </c>
      <c r="G3" s="27">
        <v>-52000</v>
      </c>
      <c r="I3"/>
      <c r="J3"/>
      <c r="K3"/>
      <c r="L3"/>
    </row>
    <row r="4" ht="15" customHeight="1" spans="1:12" x14ac:dyDescent="0.25">
      <c r="A4" s="14" t="s">
        <v>81</v>
      </c>
      <c r="B4" s="14">
        <v>4500</v>
      </c>
      <c r="C4" s="26">
        <v>-2400</v>
      </c>
      <c r="E4" s="18" t="s">
        <v>82</v>
      </c>
      <c r="F4" s="18">
        <v>4000</v>
      </c>
      <c r="G4" s="27">
        <v>-31800.5</v>
      </c>
      <c r="I4"/>
      <c r="J4"/>
      <c r="K4"/>
      <c r="L4"/>
    </row>
    <row r="5" ht="15" customHeight="1" spans="1:12" x14ac:dyDescent="0.25">
      <c r="A5" s="14" t="s">
        <v>83</v>
      </c>
      <c r="B5" s="14">
        <v>1100</v>
      </c>
      <c r="C5" s="26">
        <v>75000</v>
      </c>
      <c r="E5" s="18" t="s">
        <v>80</v>
      </c>
      <c r="F5" s="18">
        <v>1300</v>
      </c>
      <c r="G5" s="27">
        <v>18150</v>
      </c>
      <c r="I5"/>
      <c r="J5"/>
      <c r="K5"/>
      <c r="L5"/>
    </row>
    <row r="6" ht="15" customHeight="1" spans="1:12" x14ac:dyDescent="0.25">
      <c r="A6" s="14" t="s">
        <v>82</v>
      </c>
      <c r="B6" s="14">
        <v>4000</v>
      </c>
      <c r="C6" s="26">
        <v>-31800.5</v>
      </c>
      <c r="E6" s="18" t="s">
        <v>84</v>
      </c>
      <c r="F6" s="18">
        <v>1600</v>
      </c>
      <c r="G6" s="27">
        <v>-9200</v>
      </c>
      <c r="I6"/>
      <c r="J6"/>
      <c r="K6"/>
      <c r="L6"/>
    </row>
    <row r="7" ht="15" customHeight="1" spans="1:7" x14ac:dyDescent="0.25">
      <c r="A7" s="14" t="s">
        <v>84</v>
      </c>
      <c r="B7" s="14">
        <v>1600</v>
      </c>
      <c r="C7" s="26">
        <v>-9200</v>
      </c>
      <c r="E7" s="18" t="s">
        <v>85</v>
      </c>
      <c r="F7" s="18">
        <v>1800</v>
      </c>
      <c r="G7" s="27">
        <v>6300</v>
      </c>
    </row>
    <row r="8" ht="15" customHeight="1" spans="1:10" x14ac:dyDescent="0.25">
      <c r="A8" s="14" t="s">
        <v>85</v>
      </c>
      <c r="B8" s="14">
        <v>1800</v>
      </c>
      <c r="C8" s="26">
        <v>6300</v>
      </c>
      <c r="E8" s="18" t="s">
        <v>81</v>
      </c>
      <c r="F8" s="18">
        <v>4500</v>
      </c>
      <c r="G8" s="27">
        <v>-2400</v>
      </c>
      <c r="I8" s="19" t="s">
        <v>48</v>
      </c>
      <c r="J8" s="20" t="s">
        <v>86</v>
      </c>
    </row>
    <row r="9" ht="15" customHeight="1" spans="9:9" x14ac:dyDescent="0.25">
      <c r="I9" s="19" t="s">
        <v>50</v>
      </c>
    </row>
    <row r="10" ht="15" customHeight="1" spans="9:12" x14ac:dyDescent="0.25">
      <c r="I10" s="21" t="s">
        <v>87</v>
      </c>
      <c r="J10" s="22"/>
      <c r="K10" s="22"/>
      <c r="L10" s="22"/>
    </row>
    <row r="11" ht="15" customHeight="1" spans="9:9" x14ac:dyDescent="0.25">
      <c r="I11" s="19" t="s">
        <v>52</v>
      </c>
    </row>
    <row r="12" ht="15" customHeight="1" spans="9:12" x14ac:dyDescent="0.25">
      <c r="I12" s="21" t="s">
        <v>88</v>
      </c>
      <c r="J12" s="22"/>
      <c r="K12" s="22"/>
      <c r="L12" s="22"/>
    </row>
    <row r="13" ht="15" customHeight="1" spans="9:12" x14ac:dyDescent="0.25">
      <c r="I13" s="23" t="s">
        <v>54</v>
      </c>
      <c r="J13"/>
      <c r="K13"/>
      <c r="L13"/>
    </row>
    <row r="14" ht="15" customHeight="1" x14ac:dyDescent="0.25"/>
    <row r="15" ht="15" customHeight="1" spans="9:12" x14ac:dyDescent="0.25">
      <c r="I15" s="19" t="s">
        <v>55</v>
      </c>
      <c r="J15" s="9" t="s">
        <v>83</v>
      </c>
      <c r="K15" s="29">
        <v>1100</v>
      </c>
      <c r="L15" s="28">
        <v>75000</v>
      </c>
    </row>
    <row r="16" ht="15" customHeight="1" spans="10:12" x14ac:dyDescent="0.25">
      <c r="J16" s="9" t="s">
        <v>78</v>
      </c>
      <c r="K16" s="29">
        <v>8000</v>
      </c>
      <c r="L16" s="28">
        <v>-52000</v>
      </c>
    </row>
    <row r="17" ht="15" customHeight="1" spans="10:12" x14ac:dyDescent="0.25">
      <c r="J17" s="9" t="s">
        <v>82</v>
      </c>
      <c r="K17" s="29">
        <v>4000</v>
      </c>
      <c r="L17" s="28">
        <v>-31800.5</v>
      </c>
    </row>
    <row r="18" ht="15" customHeight="1" spans="10:12" x14ac:dyDescent="0.25">
      <c r="J18" s="9" t="s">
        <v>80</v>
      </c>
      <c r="K18" s="29">
        <v>1300</v>
      </c>
      <c r="L18" s="28">
        <v>18150</v>
      </c>
    </row>
    <row r="19" ht="15" customHeight="1" spans="10:12" x14ac:dyDescent="0.25">
      <c r="J19" s="9" t="s">
        <v>84</v>
      </c>
      <c r="K19" s="29">
        <v>1600</v>
      </c>
      <c r="L19" s="28">
        <v>-9200</v>
      </c>
    </row>
    <row r="20" ht="15" customHeight="1" spans="10:12" x14ac:dyDescent="0.25">
      <c r="J20" s="9" t="s">
        <v>85</v>
      </c>
      <c r="K20" s="29">
        <v>1800</v>
      </c>
      <c r="L20" s="28">
        <v>6300</v>
      </c>
    </row>
    <row r="21" ht="15" customHeight="1" spans="10:12" x14ac:dyDescent="0.25">
      <c r="J21" s="9" t="s">
        <v>81</v>
      </c>
      <c r="K21" s="29">
        <v>4500</v>
      </c>
      <c r="L21" s="28">
        <v>-2400</v>
      </c>
    </row>
    <row r="22" ht="15" customHeight="1" spans="9:12" x14ac:dyDescent="0.25">
      <c r="I22" s="19" t="s">
        <v>22</v>
      </c>
      <c r="J22" s="24" t="str" cm="1">
        <f t="array" ref="J22">IF(SUMPRODUCT(--NOT(IF(ISERROR(E2:G8)+ISERROR($J$15:$L$21)=2,ERROR.TYPE(E2:G8)=ERROR.TYPE($J$15:$L$21),IF(ISERROR(E2:G8)+ISERROR($J$15:$L$21)=1,FALSE,IF(ISNUMBER(E2:G8)*ISNUMBER($J$15:$L$21)=1,ABS(E2:G8-$J$15:$L$21)&lt;=1E-9*(1+ABS($J$15:$L$21)),EXACT(E2:G8&amp;"",$J$15:$L$21&amp;""))))))=0,"OK","Differs")</f>
        <v>OK</v>
      </c>
      <c r="K22"/>
      <c r="L22"/>
    </row>
  </sheetData>
  <mergeCells count="6">
    <mergeCell ref="I1:L1"/>
    <mergeCell ref="I2:L6"/>
    <mergeCell ref="I10:L10"/>
    <mergeCell ref="I12:L12"/>
    <mergeCell ref="I13:L13"/>
    <mergeCell ref="J22:L22"/>
  </mergeCells>
  <conditionalFormatting sqref="J22">
    <cfRule type="expression" dxfId="2" priority="1">
      <formula>J22&lt;&gt;"OK"</formula>
    </cfRule>
  </conditionalFormatting>
  <pageMargins left="0.5" right="0.5" top="0.6" bottom="0.6" header="0.3" footer="0.3"/>
  <pageSetup paperSize="9" orientation="landscape" scale="8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33"/>
  <sheetViews>
    <sheetView workbookViewId="0" zoomScale="100">
      <selection activeCell="H2" sqref="H2"/>
    </sheetView>
  </sheetViews>
  <sheetFormatPr defaultRowHeight="15" outlineLevelRow="0" outlineLevelCol="0" x14ac:dyDescent="55"/>
  <cols>
    <col min="1" max="1" width="11" customWidth="1"/>
    <col min="2" max="2" width="21" customWidth="1"/>
    <col min="3" max="3" width="14" customWidth="1"/>
    <col min="4" max="4" width="15" customWidth="1"/>
    <col min="6" max="6" width="14" customWidth="1"/>
    <col min="8" max="8" width="10" customWidth="1"/>
    <col min="9" max="9" width="21" customWidth="1"/>
    <col min="10" max="10" width="14" customWidth="1"/>
    <col min="11" max="11" width="3" customWidth="1"/>
    <col min="12" max="12" width="20" customWidth="1"/>
    <col min="13" max="13" width="12" customWidth="1"/>
    <col min="14" max="14" width="22" customWidth="1"/>
    <col min="15" max="15" width="15" customWidth="1"/>
  </cols>
  <sheetData>
    <row r="1" ht="21" customHeight="1" spans="1:15" x14ac:dyDescent="0.25">
      <c r="A1" s="11" t="s">
        <v>89</v>
      </c>
      <c r="B1" s="11" t="s">
        <v>31</v>
      </c>
      <c r="C1" s="11" t="s">
        <v>90</v>
      </c>
      <c r="D1" s="11" t="s">
        <v>91</v>
      </c>
      <c r="F1" s="12" t="s">
        <v>92</v>
      </c>
      <c r="L1" s="13" t="s">
        <v>93</v>
      </c>
      <c r="M1"/>
      <c r="N1"/>
      <c r="O1"/>
    </row>
    <row r="2" ht="15" customHeight="1" spans="1:15" x14ac:dyDescent="0.25">
      <c r="A2" s="14" t="s">
        <v>94</v>
      </c>
      <c r="B2" s="14" t="s">
        <v>36</v>
      </c>
      <c r="C2" s="14" t="s">
        <v>95</v>
      </c>
      <c r="D2" s="15">
        <v>46073</v>
      </c>
      <c r="F2" s="30" t="s">
        <v>96</v>
      </c>
      <c r="H2" s="16" t="str" cm="1">
        <f t="array" ref="H2:J8">_xlfn.LET(
  _xlpm.confirmations, A2:C8,
  _xlpm.status, C2:C8,
  _xlpm.due, D2:D8,
  _xlpm.rank, _xlfn.IFNA(_xlfn.XMATCH(_xlpm.status, F2:F5), 99),
  _xlfn.SORTBY(_xlpm.confirmations, _xlpm.rank, 1, _xlpm.due, 1)
)</f>
        <v>D1003</v>
      </c>
      <c r="I2" s="18" t="s">
        <v>41</v>
      </c>
      <c r="J2" s="18" t="s">
        <v>96</v>
      </c>
      <c r="L2" s="17" t="s">
        <v>97</v>
      </c>
      <c r="M2"/>
      <c r="N2"/>
      <c r="O2"/>
    </row>
    <row r="3" ht="15" customHeight="1" spans="1:15" x14ac:dyDescent="0.25">
      <c r="A3" s="14" t="s">
        <v>98</v>
      </c>
      <c r="B3" s="14" t="s">
        <v>39</v>
      </c>
      <c r="C3" s="14" t="s">
        <v>99</v>
      </c>
      <c r="D3" s="15">
        <v>46058</v>
      </c>
      <c r="F3" s="30" t="s">
        <v>95</v>
      </c>
      <c r="H3" s="18" t="s">
        <v>100</v>
      </c>
      <c r="I3" s="18" t="s">
        <v>47</v>
      </c>
      <c r="J3" s="18" t="s">
        <v>96</v>
      </c>
      <c r="L3"/>
      <c r="M3"/>
      <c r="N3"/>
      <c r="O3"/>
    </row>
    <row r="4" ht="15" customHeight="1" spans="1:15" x14ac:dyDescent="0.25">
      <c r="A4" s="14" t="s">
        <v>101</v>
      </c>
      <c r="B4" s="14" t="s">
        <v>41</v>
      </c>
      <c r="C4" s="14" t="s">
        <v>96</v>
      </c>
      <c r="D4" s="15">
        <v>46065</v>
      </c>
      <c r="F4" s="30" t="s">
        <v>102</v>
      </c>
      <c r="H4" s="18" t="s">
        <v>103</v>
      </c>
      <c r="I4" s="18" t="s">
        <v>45</v>
      </c>
      <c r="J4" s="18" t="s">
        <v>95</v>
      </c>
      <c r="L4"/>
      <c r="M4"/>
      <c r="N4"/>
      <c r="O4"/>
    </row>
    <row r="5" ht="15" customHeight="1" spans="1:15" x14ac:dyDescent="0.25">
      <c r="A5" s="14" t="s">
        <v>104</v>
      </c>
      <c r="B5" s="14" t="s">
        <v>44</v>
      </c>
      <c r="C5" s="14" t="s">
        <v>102</v>
      </c>
      <c r="D5" s="15">
        <v>46083</v>
      </c>
      <c r="F5" s="30" t="s">
        <v>99</v>
      </c>
      <c r="H5" s="18" t="s">
        <v>94</v>
      </c>
      <c r="I5" s="18" t="s">
        <v>36</v>
      </c>
      <c r="J5" s="18" t="s">
        <v>95</v>
      </c>
      <c r="L5"/>
      <c r="M5"/>
      <c r="N5"/>
      <c r="O5"/>
    </row>
    <row r="6" ht="15" customHeight="1" spans="1:15" x14ac:dyDescent="0.25">
      <c r="A6" s="14" t="s">
        <v>103</v>
      </c>
      <c r="B6" s="14" t="s">
        <v>45</v>
      </c>
      <c r="C6" s="14" t="s">
        <v>95</v>
      </c>
      <c r="D6" s="15">
        <v>46062</v>
      </c>
      <c r="H6" s="18" t="s">
        <v>105</v>
      </c>
      <c r="I6" s="18" t="s">
        <v>106</v>
      </c>
      <c r="J6" s="18" t="s">
        <v>102</v>
      </c>
      <c r="L6"/>
      <c r="M6"/>
      <c r="N6"/>
      <c r="O6"/>
    </row>
    <row r="7" ht="15" customHeight="1" spans="1:15" x14ac:dyDescent="0.25">
      <c r="A7" s="14" t="s">
        <v>100</v>
      </c>
      <c r="B7" s="14" t="s">
        <v>47</v>
      </c>
      <c r="C7" s="14" t="s">
        <v>96</v>
      </c>
      <c r="D7" s="15">
        <v>46079</v>
      </c>
      <c r="H7" s="18" t="s">
        <v>104</v>
      </c>
      <c r="I7" s="18" t="s">
        <v>44</v>
      </c>
      <c r="J7" s="18" t="s">
        <v>102</v>
      </c>
      <c r="L7"/>
      <c r="M7"/>
      <c r="N7"/>
      <c r="O7"/>
    </row>
    <row r="8" ht="15" customHeight="1" spans="1:10" x14ac:dyDescent="0.25">
      <c r="A8" s="14" t="s">
        <v>105</v>
      </c>
      <c r="B8" s="14" t="s">
        <v>106</v>
      </c>
      <c r="C8" s="14" t="s">
        <v>102</v>
      </c>
      <c r="D8" s="15">
        <v>46069</v>
      </c>
      <c r="H8" s="18" t="s">
        <v>98</v>
      </c>
      <c r="I8" s="18" t="s">
        <v>39</v>
      </c>
      <c r="J8" s="18" t="s">
        <v>99</v>
      </c>
    </row>
    <row r="9" ht="15" customHeight="1" spans="12:13" x14ac:dyDescent="0.25">
      <c r="L9" s="19" t="s">
        <v>48</v>
      </c>
      <c r="M9" s="20" t="s">
        <v>107</v>
      </c>
    </row>
    <row r="10" ht="15" customHeight="1" spans="12:12" x14ac:dyDescent="0.25">
      <c r="L10" s="19" t="s">
        <v>50</v>
      </c>
    </row>
    <row r="11" ht="15" customHeight="1" spans="12:15" x14ac:dyDescent="0.25">
      <c r="L11" s="21" t="s">
        <v>108</v>
      </c>
      <c r="M11" s="22"/>
      <c r="N11" s="22"/>
      <c r="O11" s="22"/>
    </row>
    <row r="12" ht="15" customHeight="1" spans="12:15" x14ac:dyDescent="0.25">
      <c r="L12" s="22"/>
      <c r="M12" s="22"/>
      <c r="N12" s="22"/>
      <c r="O12" s="22"/>
    </row>
    <row r="13" ht="15" customHeight="1" spans="12:15" x14ac:dyDescent="0.25">
      <c r="L13" s="22"/>
      <c r="M13" s="22"/>
      <c r="N13" s="22"/>
      <c r="O13" s="22"/>
    </row>
    <row r="14" ht="15" customHeight="1" spans="12:15" x14ac:dyDescent="0.25">
      <c r="L14" s="22"/>
      <c r="M14" s="22"/>
      <c r="N14" s="22"/>
      <c r="O14" s="22"/>
    </row>
    <row r="15" ht="15" customHeight="1" spans="12:15" x14ac:dyDescent="0.25">
      <c r="L15" s="22"/>
      <c r="M15" s="22"/>
      <c r="N15" s="22"/>
      <c r="O15" s="22"/>
    </row>
    <row r="16" ht="15" customHeight="1" spans="12:15" x14ac:dyDescent="0.25">
      <c r="L16" s="22"/>
      <c r="M16" s="22"/>
      <c r="N16" s="22"/>
      <c r="O16" s="22"/>
    </row>
    <row r="17" ht="15" customHeight="1" spans="12:12" x14ac:dyDescent="0.25">
      <c r="L17" s="19" t="s">
        <v>52</v>
      </c>
    </row>
    <row r="18" ht="15" customHeight="1" spans="12:15" x14ac:dyDescent="0.25">
      <c r="L18" s="21" t="s">
        <v>109</v>
      </c>
      <c r="M18" s="22"/>
      <c r="N18" s="22"/>
      <c r="O18" s="22"/>
    </row>
    <row r="19" ht="15" customHeight="1" spans="12:15" x14ac:dyDescent="0.25">
      <c r="L19" s="22"/>
      <c r="M19" s="22"/>
      <c r="N19" s="22"/>
      <c r="O19" s="22"/>
    </row>
    <row r="20" ht="15" customHeight="1" spans="12:15" x14ac:dyDescent="0.25">
      <c r="L20" s="22"/>
      <c r="M20" s="22"/>
      <c r="N20" s="22"/>
      <c r="O20" s="22"/>
    </row>
    <row r="21" ht="15" customHeight="1" spans="12:15" x14ac:dyDescent="0.25">
      <c r="L21" s="22"/>
      <c r="M21" s="22"/>
      <c r="N21" s="22"/>
      <c r="O21" s="22"/>
    </row>
    <row r="22" ht="15" customHeight="1" spans="12:15" x14ac:dyDescent="0.25">
      <c r="L22" s="22"/>
      <c r="M22" s="22"/>
      <c r="N22" s="22"/>
      <c r="O22" s="22"/>
    </row>
    <row r="23" ht="15" customHeight="1" spans="12:15" x14ac:dyDescent="0.25">
      <c r="L23" s="22"/>
      <c r="M23" s="22"/>
      <c r="N23" s="22"/>
      <c r="O23" s="22"/>
    </row>
    <row r="24" ht="15" customHeight="1" spans="12:15" x14ac:dyDescent="0.25">
      <c r="L24" s="23" t="s">
        <v>54</v>
      </c>
      <c r="M24"/>
      <c r="N24"/>
      <c r="O24"/>
    </row>
    <row r="25" ht="15" customHeight="1" x14ac:dyDescent="0.25"/>
    <row r="26" ht="15" customHeight="1" spans="12:15" x14ac:dyDescent="0.25">
      <c r="L26" s="19" t="s">
        <v>55</v>
      </c>
      <c r="M26" s="9" t="s">
        <v>101</v>
      </c>
      <c r="N26" s="9" t="s">
        <v>41</v>
      </c>
      <c r="O26" s="9" t="s">
        <v>96</v>
      </c>
    </row>
    <row r="27" ht="15" customHeight="1" spans="13:15" x14ac:dyDescent="0.25">
      <c r="M27" s="9" t="s">
        <v>100</v>
      </c>
      <c r="N27" s="9" t="s">
        <v>47</v>
      </c>
      <c r="O27" s="9" t="s">
        <v>96</v>
      </c>
    </row>
    <row r="28" ht="15" customHeight="1" spans="13:15" x14ac:dyDescent="0.25">
      <c r="M28" s="9" t="s">
        <v>103</v>
      </c>
      <c r="N28" s="9" t="s">
        <v>45</v>
      </c>
      <c r="O28" s="9" t="s">
        <v>95</v>
      </c>
    </row>
    <row r="29" ht="15" customHeight="1" spans="13:15" x14ac:dyDescent="0.25">
      <c r="M29" s="9" t="s">
        <v>94</v>
      </c>
      <c r="N29" s="9" t="s">
        <v>36</v>
      </c>
      <c r="O29" s="9" t="s">
        <v>95</v>
      </c>
    </row>
    <row r="30" ht="15" customHeight="1" spans="13:15" x14ac:dyDescent="0.25">
      <c r="M30" s="9" t="s">
        <v>105</v>
      </c>
      <c r="N30" s="9" t="s">
        <v>106</v>
      </c>
      <c r="O30" s="9" t="s">
        <v>102</v>
      </c>
    </row>
    <row r="31" ht="15" customHeight="1" spans="13:15" x14ac:dyDescent="0.25">
      <c r="M31" s="9" t="s">
        <v>104</v>
      </c>
      <c r="N31" s="9" t="s">
        <v>44</v>
      </c>
      <c r="O31" s="9" t="s">
        <v>102</v>
      </c>
    </row>
    <row r="32" ht="15" customHeight="1" spans="13:15" x14ac:dyDescent="0.25">
      <c r="M32" s="9" t="s">
        <v>98</v>
      </c>
      <c r="N32" s="9" t="s">
        <v>39</v>
      </c>
      <c r="O32" s="9" t="s">
        <v>99</v>
      </c>
    </row>
    <row r="33" ht="15" customHeight="1" spans="12:15" x14ac:dyDescent="0.25">
      <c r="L33" s="19" t="s">
        <v>22</v>
      </c>
      <c r="M33" s="24" t="str" cm="1">
        <f t="array" ref="M33">IF(SUMPRODUCT(--NOT(IF(ISERROR(H2:J8)+ISERROR($M$26:$O$32)=2,ERROR.TYPE(H2:J8)=ERROR.TYPE($M$26:$O$32),IF(ISERROR(H2:J8)+ISERROR($M$26:$O$32)=1,FALSE,IF(ISNUMBER(H2:J8)*ISNUMBER($M$26:$O$32)=1,ABS(H2:J8-$M$26:$O$32)&lt;=1E-9*(1+ABS($M$26:$O$32)),EXACT(H2:J8&amp;"",$M$26:$O$32&amp;""))))))=0,"OK","Differs")</f>
        <v>OK</v>
      </c>
      <c r="N33"/>
      <c r="O33"/>
    </row>
  </sheetData>
  <mergeCells count="6">
    <mergeCell ref="L1:O1"/>
    <mergeCell ref="L2:O7"/>
    <mergeCell ref="L11:O16"/>
    <mergeCell ref="L18:O23"/>
    <mergeCell ref="L24:O24"/>
    <mergeCell ref="M33:O33"/>
  </mergeCells>
  <conditionalFormatting sqref="M33">
    <cfRule type="expression" dxfId="3" priority="1">
      <formula>M33&lt;&gt;"OK"</formula>
    </cfRule>
  </conditionalFormatting>
  <pageMargins left="0.5" right="0.5" top="0.6" bottom="0.6" header="0.3" footer="0.3"/>
  <pageSetup paperSize="9" orientation="landscape" scale="6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SORTBY: DivZero example workbook</dc:title>
  <dc:subject>Sorts a range by the values of one or more other ranges or arrays, each with its own direction, and spills the sorted copy.</dc:subject>
  <dc:description/>
  <dc:language>en-US</dc:language>
  <cp:keywords/>
  <cp:category/>
  <cp:lastModifiedBy>DivZero</cp:lastModifiedBy>
  <dcterms:created xsi:type="dcterms:W3CDTF">2026-10-23T15:24:08Z</dcterms:created>
  <dcterms:modified xsi:type="dcterms:W3CDTF">2026-10-23T15:24:08Z</dcterms:modified>
</cp:coreProperties>
</file>