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'Beginner'!$A$1:$N$20</definedName>
    <definedName name="_xlnm.Print_Area" localSheetId="2">'Halfgevorderd'!$A$1:$N$25</definedName>
    <definedName name="_xlnm.Print_Area" localSheetId="3">'Gevorderd'!$A$1:$P$22</definedName>
    <definedName name="_xlnm.Print_Area" localSheetId="4">'Expert'!$A$1:$P$39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<sst xmlns="http://schemas.openxmlformats.org/spreadsheetml/2006/main" count="211" uniqueCount="113">
  <si>
    <t>KIES.KOLOMMEN (Engels: CHOOSECOLS)</t>
  </si>
  <si>
    <t>Voorbeeldwerkmap van DivZero</t>
  </si>
  <si>
    <t>Wat ze doet</t>
  </si>
  <si>
    <t>Haalt de kolommen die je op nummer noemt uit een bereik, in de volgorde die je opgeeft, als blok dat overloopt; negatieve getallen tellen vanaf rechts.</t>
  </si>
  <si>
    <t>Pagina op de site</t>
  </si>
  <si>
    <t>https://divzero.app/nl/functies/kies-kolommen/</t>
  </si>
  <si>
    <t>De voorbeelden in dit bestand</t>
  </si>
  <si>
    <t>Beginner</t>
  </si>
  <si>
    <t>Boekstuk, rekening en bedrag uit een journaalexport halen</t>
  </si>
  <si>
    <t>Halfgevorderd</t>
  </si>
  <si>
    <t>De relatie kiezen, dan de dagen te laat en het bedrag, geteld vanaf rechts</t>
  </si>
  <si>
    <t>Gevorderd</t>
  </si>
  <si>
    <t>Inkoopkolommen kiezen op kopnaam met X.VERGELIJKEN</t>
  </si>
  <si>
    <t>Expert</t>
  </si>
  <si>
    <t>Saldibalansextract op kopnaam, alleen saldi boven een grens</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</si>
  <si>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</si>
  <si>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</si>
  <si>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</si>
  <si>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</si>
  <si>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</si>
  <si>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</si>
  <si>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</si>
  <si>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</si>
  <si>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</si>
  <si>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</si>
  <si>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</si>
  <si>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(KIES.KOLOMMEN) vraagt Excel 2024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</si>
  <si>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</si>
  <si>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</si>
  <si>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</si>
  <si>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</si>
  <si>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Datum</t>
  </si>
  <si>
    <t>Dagboek</t>
  </si>
  <si>
    <t>Grootboekrekening</t>
  </si>
  <si>
    <t>Bedrag</t>
  </si>
  <si>
    <t>Beginner: Boekstuk, rekening en bedrag uit een journaalexport halen</t>
  </si>
  <si>
    <t>25-0601</t>
  </si>
  <si>
    <t>INK</t>
  </si>
  <si>
    <t>25-0602</t>
  </si>
  <si>
    <t>VRK</t>
  </si>
  <si>
    <t>Je hebt de XAF-auditfile van Veldhuis Installatie BV ontvangen als werkblad met vijf kolommen. Voor je werkpapier heb je alleen het boekstuknummer, de grootboekrekening en het bedrag nodig, naast elkaar. Eén formule verzamelt die drie kolommen en laat de export zelf ongemoeid.</t>
  </si>
  <si>
    <t>25-0603</t>
  </si>
  <si>
    <t>BNK</t>
  </si>
  <si>
    <t>25-0604</t>
  </si>
  <si>
    <t>MEM</t>
  </si>
  <si>
    <t>25-0605</t>
  </si>
  <si>
    <t>Formulecel</t>
  </si>
  <si>
    <t>G2:I6</t>
  </si>
  <si>
    <t>Formule in Nederlandse Excel (puntkomma)</t>
  </si>
  <si>
    <t>=KIES.KOLOMMEN(A2:E6; 1; 4; 5)</t>
  </si>
  <si>
    <t>Formule met Engelse functienamen (komma)</t>
  </si>
  <si>
    <t>=CHOOSECOLS(A2:E6, 1, 4, 5)</t>
  </si>
  <si>
    <t>Gewone tekst. De formule in de cel zelf volgt de scheidingstekens van jouw Excel.</t>
  </si>
  <si>
    <t>Verwacht resultaat</t>
  </si>
  <si>
    <t>Relatie</t>
  </si>
  <si>
    <t>Factuurnummer</t>
  </si>
  <si>
    <t>Vervaldatum</t>
  </si>
  <si>
    <t>Openstaand bedrag</t>
  </si>
  <si>
    <t>Dagen te laat</t>
  </si>
  <si>
    <t>Halfgevorderd: De relatie kiezen, dan de dagen te laat en het bedrag, geteld vanaf rechts</t>
  </si>
  <si>
    <t>D1001</t>
  </si>
  <si>
    <t>25-1201</t>
  </si>
  <si>
    <t>D1002</t>
  </si>
  <si>
    <t>25-1202</t>
  </si>
  <si>
    <t>Uit de ouderdomsanalyse debiteuren van Veldhuis Installatie BV heb je per klant het aantal dagen te laat en het openstaande bedrag nodig, in die volgorde, als begin van de bevestigingslijst. Beide kolommen zijn altijd de laatste twee van het bestand, en de klant voegt soms kolommen vooraan toe, dus tel je vanaf rechts met negatieve getallen. Bij één factuur ontbreekt de vervaldatum, dus zijn de dagen te laat leeg.</t>
  </si>
  <si>
    <t>D1003</t>
  </si>
  <si>
    <t>25-1203</t>
  </si>
  <si>
    <t>D1004</t>
  </si>
  <si>
    <t>25-1204</t>
  </si>
  <si>
    <t>D1005</t>
  </si>
  <si>
    <t>25-1205</t>
  </si>
  <si>
    <t>D1006</t>
  </si>
  <si>
    <t>25-1206</t>
  </si>
  <si>
    <t>G2:I7</t>
  </si>
  <si>
    <t>=KIES.KOLOMMEN(A2:E7; 1; -1; -2)</t>
  </si>
  <si>
    <t>=CHOOSECOLS(A2:E7, 1, -1, -2)</t>
  </si>
  <si>
    <t>Gegevens: De dagen te laat zijn geteld per 31 december 2025.</t>
  </si>
  <si>
    <t>Btw-code</t>
  </si>
  <si>
    <t>Kolommen</t>
  </si>
  <si>
    <t>Gevorderd: Inkoopkolommen kiezen op kopnaam met X.VERGELIJKEN</t>
  </si>
  <si>
    <t>25-0701</t>
  </si>
  <si>
    <t>V21</t>
  </si>
  <si>
    <t>25-0702</t>
  </si>
  <si>
    <t>V9</t>
  </si>
  <si>
    <t>Voor de btw-controle bij Veldhuis Installatie BV haal je inkoopboekingen uit de auditfile, en je hebt alleen het boekstuk, de btw-code en het bedrag inclusief btw nodig. Vorig jaar stonden de kolommen in een andere volgorde in de export, dus je wilt geen kolomnummers intypen. De namen van de kolommen die je wilt staan in I1:K1, en de formule zoekt hun posities op in de kopregel.</t>
  </si>
  <si>
    <t>25-0703</t>
  </si>
  <si>
    <t>25-0704</t>
  </si>
  <si>
    <t>V0</t>
  </si>
  <si>
    <t>25-0705</t>
  </si>
  <si>
    <t>25-0706</t>
  </si>
  <si>
    <t>H3:J8</t>
  </si>
  <si>
    <t>=KIES.KOLOMMEN(A2:F7; X.VERGELIJKEN(I1:K1; A1:F1))</t>
  </si>
  <si>
    <t>=CHOOSECOLS(A2:F7, XMATCH(I1:K1, A1:F1))</t>
  </si>
  <si>
    <t>Naam</t>
  </si>
  <si>
    <t>Beginsaldo</t>
  </si>
  <si>
    <t>Debet</t>
  </si>
  <si>
    <t>Credit</t>
  </si>
  <si>
    <t>Eindsaldo</t>
  </si>
  <si>
    <t>Expert: Saldibalansextract op kopnaam, alleen saldi boven een grens</t>
  </si>
  <si>
    <t>Bank</t>
  </si>
  <si>
    <t>Rapportagegrens</t>
  </si>
  <si>
    <t>Debiteuren</t>
  </si>
  <si>
    <t>Toetsen op</t>
  </si>
  <si>
    <t>Je ontvangt de saldibalans van Veldhuis Installatie BV als werkblad met zes kolommen. Je werkpapier heeft grootboekrekening, naam en eindsaldo nodig, en alleen voor rekeningen op of boven de rapportagegrens in I2, of het nu debet of credit is. De kolomnamen staan in I1:K1 en de kolom die je toetst in I3, zodat de volgende beoordelaar ze kan aanpassen. De formule moet zijn onderdelen een naam geven en duidelijk melden als niets in aanmerking komt.</t>
  </si>
  <si>
    <t>Crediteuren</t>
  </si>
  <si>
    <t>Te betalen btw</t>
  </si>
  <si>
    <t>Personeelskosten</t>
  </si>
  <si>
    <t>Huisvestingskosten</t>
  </si>
  <si>
    <t>Kantoorkosten</t>
  </si>
  <si>
    <t>Omzet</t>
  </si>
  <si>
    <t>H5:J10</t>
  </si>
  <si>
    <t xml:space="preserve">=LET(
  koppen; A1:F1;
  gegevens; A2:F9;
  weergave; KIES.KOLOMMEN(gegevens; X.VERGELIJKEN(I1:K1;
    koppen));
  grootte; ABS(KIES.KOLOMMEN(gegevens; X.VERGELIJKEN(I3;
    koppen)));
  behoud; grootte &gt;= I2;
  ALS(SOM(behoud * 1) = 0; "Geen saldi op of boven de grens";
    FILTER(weergave; behoud))
)</t>
  </si>
  <si>
    <t xml:space="preserve">=LET(
  heads, A1:F1,
  data, A2:F9,
  view, CHOOSECOLS(data, XMATCH(I1:K1, heads)),
  size, ABS(CHOOSECOLS(data, XMATCH(I3, heads))),
  keep, size &gt;= I2,
  IF(SUM(keep * 1) = 0, "Geen saldi op of boven de grens",
    FILTER(view, keep))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</si>
</sst>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6">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5" fontId="4" fillId="0" borderId="1" xfId="0" applyNumberFormat="1" applyFont="1" applyBorder="1"/>
    <xf numFmtId="0" fontId="4" fillId="3" borderId="2" xfId="0" applyFont="1" applyFill="1" applyBorder="1"/>
    <xf numFmtId="0" fontId="4" fillId="3" borderId="1" xfId="0" applyFont="1" applyFill="1" applyBorder="1"/>
    <xf numFmtId="165" fontId="4" fillId="3" borderId="1"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165"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3" fontId="4" fillId="0" borderId="1" xfId="0" applyNumberFormat="1" applyFont="1" applyBorder="1"/>
    <xf numFmtId="3" fontId="4" fillId="3" borderId="1" xfId="0" applyNumberFormat="1" applyFont="1" applyFill="1" applyBorder="1"/>
    <xf numFmtId="3" fontId="4" fillId="4" borderId="1" xfId="0" applyNumberFormat="1" applyFont="1" applyFill="1" applyBorder="1" applyAlignment="1">
      <alignment horizontal="right" vertical="top" indent="1"/>
    </xf>
    <xf numFmtId="0" fontId="3" fillId="6" borderId="3" xfId="0" applyFont="1" applyFill="1" applyBorder="1" applyAlignment="1">
      <alignment vertical="center"/>
    </xf>
    <xf numFmtId="0" fontId="4" fillId="2" borderId="1" xfId="0" applyFont="1" applyFill="1" applyBorder="1"/>
    <xf numFmtId="0" fontId="4" fillId="0" borderId="1" xfId="0" applyFont="1" applyBorder="1" applyAlignment="1">
      <alignment horizontal="left" indent="1"/>
    </xf>
    <xf numFmtId="165" fontId="4" fillId="2"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kies-kolomm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N20"/>
  <sheetViews>
    <sheetView workbookViewId="0" zoomScale="100">
      <selection activeCell="G2" sqref="G2"/>
    </sheetView>
  </sheetViews>
  <sheetFormatPr defaultRowHeight="15" outlineLevelRow="0" outlineLevelCol="0" x14ac:dyDescent="55"/>
  <cols>
    <col min="1" max="1" width="11" customWidth="1"/>
    <col min="2" max="2" width="14" customWidth="1"/>
    <col min="3" max="3" width="10" customWidth="1"/>
    <col min="4" max="4" width="20" customWidth="1"/>
    <col min="5" max="5" width="13" customWidth="1"/>
    <col min="7" max="8" width="10" customWidth="1"/>
    <col min="9" max="9" width="13" customWidth="1"/>
    <col min="10" max="10" width="3" customWidth="1"/>
    <col min="11" max="11" width="20" customWidth="1"/>
    <col min="12" max="13" width="16" customWidth="1"/>
    <col min="14" max="14" width="18" customWidth="1"/>
  </cols>
  <sheetData>
    <row r="1" ht="18" customHeight="1" spans="1:14" x14ac:dyDescent="0.25">
      <c r="A1" s="11" t="s">
        <v>30</v>
      </c>
      <c r="B1" s="11" t="s">
        <v>31</v>
      </c>
      <c r="C1" s="11" t="s">
        <v>32</v>
      </c>
      <c r="D1" s="12" t="s">
        <v>33</v>
      </c>
      <c r="E1" s="12" t="s">
        <v>34</v>
      </c>
      <c r="K1" s="13" t="s">
        <v>35</v>
      </c>
      <c r="L1"/>
      <c r="M1"/>
      <c r="N1"/>
    </row>
    <row r="2" ht="18" customHeight="1" spans="1:14" x14ac:dyDescent="0.25">
      <c r="A2" s="14" t="s">
        <v>36</v>
      </c>
      <c r="B2" s="15">
        <v>45964</v>
      </c>
      <c r="C2" s="14" t="s">
        <v>37</v>
      </c>
      <c r="D2" s="14">
        <v>4500</v>
      </c>
      <c r="E2" s="16">
        <v>2480</v>
      </c>
      <c r="G2" s="17" t="str" cm="1">
        <f t="array" ref="G2:I6">_xlfn.CHOOSECOLS(A2:E6, 1, 4, 5)</f>
        <v>25-0601</v>
      </c>
      <c r="H2" s="18">
        <v>4500</v>
      </c>
      <c r="I2" s="19">
        <v>2480</v>
      </c>
      <c r="K2"/>
      <c r="L2"/>
      <c r="M2"/>
      <c r="N2"/>
    </row>
    <row r="3" ht="15" customHeight="1" spans="1:14" x14ac:dyDescent="0.25">
      <c r="A3" s="14" t="s">
        <v>38</v>
      </c>
      <c r="B3" s="15">
        <v>45966</v>
      </c>
      <c r="C3" s="14" t="s">
        <v>39</v>
      </c>
      <c r="D3" s="14">
        <v>8000</v>
      </c>
      <c r="E3" s="16">
        <v>6050</v>
      </c>
      <c r="G3" s="18" t="s">
        <v>38</v>
      </c>
      <c r="H3" s="18">
        <v>8000</v>
      </c>
      <c r="I3" s="19">
        <v>6050</v>
      </c>
      <c r="K3" s="20" t="s">
        <v>40</v>
      </c>
      <c r="L3"/>
      <c r="M3"/>
      <c r="N3"/>
    </row>
    <row r="4" ht="15" customHeight="1" spans="1:14" x14ac:dyDescent="0.25">
      <c r="A4" s="14" t="s">
        <v>41</v>
      </c>
      <c r="B4" s="15">
        <v>45973</v>
      </c>
      <c r="C4" s="14" t="s">
        <v>42</v>
      </c>
      <c r="D4" s="14">
        <v>1100</v>
      </c>
      <c r="E4" s="16">
        <v>9680</v>
      </c>
      <c r="G4" s="18" t="s">
        <v>41</v>
      </c>
      <c r="H4" s="18">
        <v>1100</v>
      </c>
      <c r="I4" s="19">
        <v>9680</v>
      </c>
      <c r="K4"/>
      <c r="L4"/>
      <c r="M4"/>
      <c r="N4"/>
    </row>
    <row r="5" ht="15" customHeight="1" spans="1:14" x14ac:dyDescent="0.25">
      <c r="A5" s="14" t="s">
        <v>43</v>
      </c>
      <c r="B5" s="15">
        <v>45979</v>
      </c>
      <c r="C5" s="14" t="s">
        <v>44</v>
      </c>
      <c r="D5" s="14">
        <v>4000</v>
      </c>
      <c r="E5" s="16">
        <v>15000</v>
      </c>
      <c r="G5" s="18" t="s">
        <v>43</v>
      </c>
      <c r="H5" s="18">
        <v>4000</v>
      </c>
      <c r="I5" s="19">
        <v>15000</v>
      </c>
      <c r="K5"/>
      <c r="L5"/>
      <c r="M5"/>
      <c r="N5"/>
    </row>
    <row r="6" ht="15" customHeight="1" spans="1:14" x14ac:dyDescent="0.25">
      <c r="A6" s="14" t="s">
        <v>45</v>
      </c>
      <c r="B6" s="15">
        <v>45985</v>
      </c>
      <c r="C6" s="14" t="s">
        <v>37</v>
      </c>
      <c r="D6" s="14">
        <v>4500</v>
      </c>
      <c r="E6" s="16">
        <v>1210</v>
      </c>
      <c r="G6" s="18" t="s">
        <v>45</v>
      </c>
      <c r="H6" s="18">
        <v>4500</v>
      </c>
      <c r="I6" s="19">
        <v>1210</v>
      </c>
      <c r="K6"/>
      <c r="L6"/>
      <c r="M6"/>
      <c r="N6"/>
    </row>
    <row r="7" ht="15" customHeight="1" x14ac:dyDescent="0.25"/>
    <row r="8" ht="15" customHeight="1" spans="11:12" x14ac:dyDescent="0.25">
      <c r="K8" s="21" t="s">
        <v>46</v>
      </c>
      <c r="L8" s="22" t="s">
        <v>47</v>
      </c>
    </row>
    <row r="9" ht="15" customHeight="1" spans="11:11" x14ac:dyDescent="0.25">
      <c r="K9" s="21" t="s">
        <v>48</v>
      </c>
    </row>
    <row r="10" ht="15" customHeight="1" spans="11:14" x14ac:dyDescent="0.25">
      <c r="K10" s="23" t="s">
        <v>49</v>
      </c>
      <c r="L10" s="24"/>
      <c r="M10" s="24"/>
      <c r="N10" s="24"/>
    </row>
    <row r="11" ht="15" customHeight="1" spans="11:11" x14ac:dyDescent="0.25">
      <c r="K11" s="21" t="s">
        <v>50</v>
      </c>
    </row>
    <row r="12" ht="15" customHeight="1" spans="11:14" x14ac:dyDescent="0.25">
      <c r="K12" s="23" t="s">
        <v>51</v>
      </c>
      <c r="L12" s="24"/>
      <c r="M12" s="24"/>
      <c r="N12" s="24"/>
    </row>
    <row r="13" ht="15" customHeight="1" spans="11:14" x14ac:dyDescent="0.25">
      <c r="K13" s="25" t="s">
        <v>52</v>
      </c>
      <c r="L13"/>
      <c r="M13"/>
      <c r="N13"/>
    </row>
    <row r="14" ht="15" customHeight="1" x14ac:dyDescent="0.25"/>
    <row r="15" ht="15" customHeight="1" spans="11:14" x14ac:dyDescent="0.25">
      <c r="K15" s="21" t="s">
        <v>53</v>
      </c>
      <c r="L15" s="9" t="s">
        <v>36</v>
      </c>
      <c r="M15" s="26">
        <v>4500</v>
      </c>
      <c r="N15" s="27">
        <v>2480</v>
      </c>
    </row>
    <row r="16" ht="15" customHeight="1" spans="12:14" x14ac:dyDescent="0.25">
      <c r="L16" s="9" t="s">
        <v>38</v>
      </c>
      <c r="M16" s="26">
        <v>8000</v>
      </c>
      <c r="N16" s="27">
        <v>6050</v>
      </c>
    </row>
    <row r="17" ht="15" customHeight="1" spans="12:14" x14ac:dyDescent="0.25">
      <c r="L17" s="9" t="s">
        <v>41</v>
      </c>
      <c r="M17" s="26">
        <v>1100</v>
      </c>
      <c r="N17" s="27">
        <v>9680</v>
      </c>
    </row>
    <row r="18" ht="15" customHeight="1" spans="12:14" x14ac:dyDescent="0.25">
      <c r="L18" s="9" t="s">
        <v>43</v>
      </c>
      <c r="M18" s="26">
        <v>4000</v>
      </c>
      <c r="N18" s="27">
        <v>15000</v>
      </c>
    </row>
    <row r="19" ht="15" customHeight="1" spans="12:14" x14ac:dyDescent="0.25">
      <c r="L19" s="9" t="s">
        <v>45</v>
      </c>
      <c r="M19" s="26">
        <v>4500</v>
      </c>
      <c r="N19" s="27">
        <v>1210</v>
      </c>
    </row>
    <row r="20" ht="15" customHeight="1" spans="11:14" x14ac:dyDescent="0.25">
      <c r="K20" s="21" t="s">
        <v>22</v>
      </c>
      <c r="L20" s="28" t="str" cm="1">
        <f t="array" ref="L20">IF(SUMPRODUCT(--NOT(IF(ISERROR(G2:I6)+ISERROR($L$15:$N$19)=2,ERROR.TYPE(G2:I6)=ERROR.TYPE($L$15:$N$19),IF(ISERROR(G2:I6)+ISERROR($L$15:$N$19)=1,FALSE,IF(ISNUMBER(G2:I6)*ISNUMBER($L$15:$N$19)=1,ABS(G2:I6-$L$15:$N$19)&lt;=1E-9*(1+ABS($L$15:$N$19)),EXACT(G2:I6&amp;"",$L$15:$N$19&amp;""))))))=0,"Klopt","Wijkt af")</f>
        <v>Klopt</v>
      </c>
      <c r="M20"/>
      <c r="N20"/>
    </row>
  </sheetData>
  <mergeCells count="6">
    <mergeCell ref="K1:N2"/>
    <mergeCell ref="K3:N6"/>
    <mergeCell ref="K10:N10"/>
    <mergeCell ref="K12:N12"/>
    <mergeCell ref="K13:N13"/>
    <mergeCell ref="L20:N20"/>
  </mergeCells>
  <conditionalFormatting sqref="L20">
    <cfRule type="expression" dxfId="0" priority="1">
      <formula>L20&lt;&gt;"Klopt"</formula>
    </cfRule>
  </conditionalFormatting>
  <pageMargins left="0.5" right="0.5" top="0.6" bottom="0.6" header="0.3" footer="0.3"/>
  <pageSetup paperSize="9" orientation="landscape" scale="73"/>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N25"/>
  <sheetViews>
    <sheetView workbookViewId="0" zoomScale="100">
      <selection activeCell="G2" sqref="G2"/>
    </sheetView>
  </sheetViews>
  <sheetFormatPr defaultRowHeight="15" outlineLevelRow="0" outlineLevelCol="0" x14ac:dyDescent="55"/>
  <cols>
    <col min="1" max="1" width="10" customWidth="1"/>
    <col min="2" max="2" width="16" customWidth="1"/>
    <col min="3" max="3" width="14" customWidth="1"/>
    <col min="4" max="4" width="20" customWidth="1"/>
    <col min="5" max="5" width="16" customWidth="1"/>
    <col min="7" max="8" width="10" customWidth="1"/>
    <col min="9" max="9" width="13" customWidth="1"/>
    <col min="10" max="10" width="3" customWidth="1"/>
    <col min="11" max="11" width="20" customWidth="1"/>
    <col min="12" max="13" width="16" customWidth="1"/>
    <col min="14" max="14" width="18" customWidth="1"/>
  </cols>
  <sheetData>
    <row r="1" ht="18" customHeight="1" spans="1:14" x14ac:dyDescent="0.25">
      <c r="A1" s="11" t="s">
        <v>54</v>
      </c>
      <c r="B1" s="11" t="s">
        <v>55</v>
      </c>
      <c r="C1" s="11" t="s">
        <v>56</v>
      </c>
      <c r="D1" s="12" t="s">
        <v>57</v>
      </c>
      <c r="E1" s="12" t="s">
        <v>58</v>
      </c>
      <c r="K1" s="13" t="s">
        <v>59</v>
      </c>
      <c r="L1"/>
      <c r="M1"/>
      <c r="N1"/>
    </row>
    <row r="2" ht="18" customHeight="1" spans="1:14" x14ac:dyDescent="0.25">
      <c r="A2" s="14" t="s">
        <v>60</v>
      </c>
      <c r="B2" s="14" t="s">
        <v>61</v>
      </c>
      <c r="C2" s="15">
        <v>45897</v>
      </c>
      <c r="D2" s="16">
        <v>4235</v>
      </c>
      <c r="E2" s="29">
        <v>125</v>
      </c>
      <c r="G2" s="17" t="str" cm="1">
        <f t="array" ref="G2:I7">_xlfn.CHOOSECOLS(A2:E7, 1, -1, -2)</f>
        <v>D1001</v>
      </c>
      <c r="H2" s="30">
        <v>125</v>
      </c>
      <c r="I2" s="19">
        <v>4235</v>
      </c>
      <c r="K2"/>
      <c r="L2"/>
      <c r="M2"/>
      <c r="N2"/>
    </row>
    <row r="3" ht="15" customHeight="1" spans="1:14" x14ac:dyDescent="0.25">
      <c r="A3" s="14" t="s">
        <v>62</v>
      </c>
      <c r="B3" s="14" t="s">
        <v>63</v>
      </c>
      <c r="C3" s="15">
        <v>45932</v>
      </c>
      <c r="D3" s="16">
        <v>12100</v>
      </c>
      <c r="E3" s="29">
        <v>90</v>
      </c>
      <c r="G3" s="18" t="s">
        <v>62</v>
      </c>
      <c r="H3" s="30">
        <v>90</v>
      </c>
      <c r="I3" s="19">
        <v>12100</v>
      </c>
      <c r="K3" s="20" t="s">
        <v>64</v>
      </c>
      <c r="L3"/>
      <c r="M3"/>
      <c r="N3"/>
    </row>
    <row r="4" ht="15" customHeight="1" spans="1:14" x14ac:dyDescent="0.25">
      <c r="A4" s="14" t="s">
        <v>65</v>
      </c>
      <c r="B4" s="14" t="s">
        <v>66</v>
      </c>
      <c r="C4" s="15">
        <v>45987</v>
      </c>
      <c r="D4" s="16">
        <v>2420</v>
      </c>
      <c r="E4" s="29">
        <v>35</v>
      </c>
      <c r="G4" s="18" t="s">
        <v>65</v>
      </c>
      <c r="H4" s="30">
        <v>35</v>
      </c>
      <c r="I4" s="19">
        <v>2420</v>
      </c>
      <c r="K4"/>
      <c r="L4"/>
      <c r="M4"/>
      <c r="N4"/>
    </row>
    <row r="5" ht="15" customHeight="1" spans="1:14" x14ac:dyDescent="0.25">
      <c r="A5" s="14" t="s">
        <v>67</v>
      </c>
      <c r="B5" s="14" t="s">
        <v>68</v>
      </c>
      <c r="C5" s="14"/>
      <c r="D5" s="16">
        <v>7865</v>
      </c>
      <c r="E5" s="14"/>
      <c r="G5" s="18" t="s">
        <v>67</v>
      </c>
      <c r="H5" s="30">
        <v>0</v>
      </c>
      <c r="I5" s="19">
        <v>7865</v>
      </c>
      <c r="K5"/>
      <c r="L5"/>
      <c r="M5"/>
      <c r="N5"/>
    </row>
    <row r="6" ht="15" customHeight="1" spans="1:14" x14ac:dyDescent="0.25">
      <c r="A6" s="14" t="s">
        <v>69</v>
      </c>
      <c r="B6" s="14" t="s">
        <v>70</v>
      </c>
      <c r="C6" s="15">
        <v>46006</v>
      </c>
      <c r="D6" s="16">
        <v>1815</v>
      </c>
      <c r="E6" s="29">
        <v>16</v>
      </c>
      <c r="G6" s="18" t="s">
        <v>69</v>
      </c>
      <c r="H6" s="30">
        <v>16</v>
      </c>
      <c r="I6" s="19">
        <v>1815</v>
      </c>
      <c r="K6"/>
      <c r="L6"/>
      <c r="M6"/>
      <c r="N6"/>
    </row>
    <row r="7" ht="15" customHeight="1" spans="1:14" x14ac:dyDescent="0.25">
      <c r="A7" s="14" t="s">
        <v>71</v>
      </c>
      <c r="B7" s="14" t="s">
        <v>72</v>
      </c>
      <c r="C7" s="15">
        <v>45838</v>
      </c>
      <c r="D7" s="16">
        <v>9680</v>
      </c>
      <c r="E7" s="29">
        <v>184</v>
      </c>
      <c r="G7" s="18" t="s">
        <v>71</v>
      </c>
      <c r="H7" s="30">
        <v>184</v>
      </c>
      <c r="I7" s="19">
        <v>9680</v>
      </c>
      <c r="K7"/>
      <c r="L7"/>
      <c r="M7"/>
      <c r="N7"/>
    </row>
    <row r="8" ht="15" customHeight="1" spans="11:14" x14ac:dyDescent="0.25">
      <c r="K8"/>
      <c r="L8"/>
      <c r="M8"/>
      <c r="N8"/>
    </row>
    <row r="9" ht="15" customHeight="1" x14ac:dyDescent="0.25"/>
    <row r="10" ht="15" customHeight="1" spans="11:12" x14ac:dyDescent="0.25">
      <c r="K10" s="21" t="s">
        <v>46</v>
      </c>
      <c r="L10" s="22" t="s">
        <v>73</v>
      </c>
    </row>
    <row r="11" ht="15" customHeight="1" spans="11:11" x14ac:dyDescent="0.25">
      <c r="K11" s="21" t="s">
        <v>48</v>
      </c>
    </row>
    <row r="12" ht="15" customHeight="1" spans="11:14" x14ac:dyDescent="0.25">
      <c r="K12" s="23" t="s">
        <v>74</v>
      </c>
      <c r="L12" s="24"/>
      <c r="M12" s="24"/>
      <c r="N12" s="24"/>
    </row>
    <row r="13" ht="15" customHeight="1" spans="11:11" x14ac:dyDescent="0.25">
      <c r="K13" s="21" t="s">
        <v>50</v>
      </c>
    </row>
    <row r="14" ht="15" customHeight="1" spans="11:14" x14ac:dyDescent="0.25">
      <c r="K14" s="23" t="s">
        <v>75</v>
      </c>
      <c r="L14" s="24"/>
      <c r="M14" s="24"/>
      <c r="N14" s="24"/>
    </row>
    <row r="15" ht="15" customHeight="1" spans="11:14" x14ac:dyDescent="0.25">
      <c r="K15" s="25" t="s">
        <v>52</v>
      </c>
      <c r="L15"/>
      <c r="M15"/>
      <c r="N15"/>
    </row>
    <row r="16" ht="15" customHeight="1" x14ac:dyDescent="0.25"/>
    <row r="17" ht="15" customHeight="1" spans="11:14" x14ac:dyDescent="0.25">
      <c r="K17" s="21" t="s">
        <v>53</v>
      </c>
      <c r="L17" s="9" t="s">
        <v>60</v>
      </c>
      <c r="M17" s="31">
        <v>125</v>
      </c>
      <c r="N17" s="27">
        <v>4235</v>
      </c>
    </row>
    <row r="18" ht="15" customHeight="1" spans="12:14" x14ac:dyDescent="0.25">
      <c r="L18" s="9" t="s">
        <v>62</v>
      </c>
      <c r="M18" s="31">
        <v>90</v>
      </c>
      <c r="N18" s="27">
        <v>12100</v>
      </c>
    </row>
    <row r="19" ht="15" customHeight="1" spans="12:14" x14ac:dyDescent="0.25">
      <c r="L19" s="9" t="s">
        <v>65</v>
      </c>
      <c r="M19" s="31">
        <v>35</v>
      </c>
      <c r="N19" s="27">
        <v>2420</v>
      </c>
    </row>
    <row r="20" ht="15" customHeight="1" spans="12:14" x14ac:dyDescent="0.25">
      <c r="L20" s="9" t="s">
        <v>67</v>
      </c>
      <c r="M20" s="31">
        <v>0</v>
      </c>
      <c r="N20" s="27">
        <v>7865</v>
      </c>
    </row>
    <row r="21" ht="15" customHeight="1" spans="12:14" x14ac:dyDescent="0.25">
      <c r="L21" s="9" t="s">
        <v>69</v>
      </c>
      <c r="M21" s="31">
        <v>16</v>
      </c>
      <c r="N21" s="27">
        <v>1815</v>
      </c>
    </row>
    <row r="22" ht="15" customHeight="1" spans="12:14" x14ac:dyDescent="0.25">
      <c r="L22" s="9" t="s">
        <v>71</v>
      </c>
      <c r="M22" s="31">
        <v>184</v>
      </c>
      <c r="N22" s="27">
        <v>9680</v>
      </c>
    </row>
    <row r="23" ht="15" customHeight="1" spans="11:14" x14ac:dyDescent="0.25">
      <c r="K23" s="21" t="s">
        <v>22</v>
      </c>
      <c r="L23" s="28" t="str" cm="1">
        <f t="array" ref="L23">IF(SUMPRODUCT(--NOT(IF(ISERROR(G2:I7)+ISERROR($L$17:$N$22)=2,ERROR.TYPE(G2:I7)=ERROR.TYPE($L$17:$N$22),IF(ISERROR(G2:I7)+ISERROR($L$17:$N$22)=1,FALSE,IF(ISNUMBER(G2:I7)*ISNUMBER($L$17:$N$22)=1,ABS(G2:I7-$L$17:$N$22)&lt;=1E-9*(1+ABS($L$17:$N$22)),EXACT(G2:I7&amp;"",$L$17:$N$22&amp;""))))))=0,"Klopt","Wijkt af")</f>
        <v>Klopt</v>
      </c>
      <c r="M23"/>
      <c r="N23"/>
    </row>
    <row r="24" ht="15" customHeight="1" x14ac:dyDescent="0.25"/>
    <row r="25" ht="15" customHeight="1" spans="11:14" x14ac:dyDescent="0.25">
      <c r="K25" s="20" t="s">
        <v>76</v>
      </c>
      <c r="L25"/>
      <c r="M25"/>
      <c r="N25"/>
    </row>
  </sheetData>
  <mergeCells count="7">
    <mergeCell ref="K1:N2"/>
    <mergeCell ref="K3:N8"/>
    <mergeCell ref="K12:N12"/>
    <mergeCell ref="K14:N14"/>
    <mergeCell ref="K15:N15"/>
    <mergeCell ref="L23:N23"/>
    <mergeCell ref="K25:N25"/>
  </mergeCells>
  <conditionalFormatting sqref="L23">
    <cfRule type="expression" dxfId="1" priority="1">
      <formula>L23&lt;&gt;"Klopt"</formula>
    </cfRule>
  </conditionalFormatting>
  <pageMargins left="0.5" right="0.5" top="0.6" bottom="0.6" header="0.3" footer="0.3"/>
  <pageSetup paperSize="9" orientation="landscape" scale="7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M1:P22"/>
  <sheetViews>
    <sheetView workbookViewId="0" zoomScale="100">
      <selection activeCell="H3" sqref="H3"/>
    </sheetView>
  </sheetViews>
  <sheetFormatPr defaultRowHeight="15" outlineLevelRow="0" outlineLevelCol="0" x14ac:dyDescent="55"/>
  <cols>
    <col min="1" max="1" width="11" customWidth="1"/>
    <col min="2" max="2" width="14" customWidth="1"/>
    <col min="3" max="3" width="10" customWidth="1"/>
    <col min="4" max="4" width="20" customWidth="1"/>
    <col min="5" max="5" width="11" customWidth="1"/>
    <col min="6" max="6" width="12" customWidth="1"/>
    <col min="8" max="9" width="10" customWidth="1"/>
    <col min="10" max="10" width="12" customWidth="1"/>
    <col min="11" max="11" width="10" customWidth="1"/>
    <col min="12" max="12" width="3" customWidth="1"/>
    <col min="13" max="13" width="20" customWidth="1"/>
    <col min="14" max="15" width="16" customWidth="1"/>
    <col min="16" max="16" width="17" customWidth="1"/>
  </cols>
  <sheetData>
    <row r="1" ht="18" customHeight="1" spans="1:16" x14ac:dyDescent="0.25">
      <c r="A1" s="11" t="s">
        <v>30</v>
      </c>
      <c r="B1" s="11" t="s">
        <v>31</v>
      </c>
      <c r="C1" s="11" t="s">
        <v>32</v>
      </c>
      <c r="D1" s="12" t="s">
        <v>33</v>
      </c>
      <c r="E1" s="11" t="s">
        <v>77</v>
      </c>
      <c r="F1" s="12" t="s">
        <v>34</v>
      </c>
      <c r="H1" s="32" t="s">
        <v>78</v>
      </c>
      <c r="I1" s="33" t="s">
        <v>30</v>
      </c>
      <c r="J1" s="33" t="s">
        <v>77</v>
      </c>
      <c r="K1" s="33" t="s">
        <v>34</v>
      </c>
      <c r="M1" s="13" t="s">
        <v>79</v>
      </c>
      <c r="N1"/>
      <c r="O1"/>
      <c r="P1"/>
    </row>
    <row r="2" ht="18" customHeight="1" spans="1:16" x14ac:dyDescent="0.25">
      <c r="A2" s="14" t="s">
        <v>80</v>
      </c>
      <c r="B2" s="15">
        <v>45936</v>
      </c>
      <c r="C2" s="14" t="s">
        <v>37</v>
      </c>
      <c r="D2" s="14">
        <v>4500</v>
      </c>
      <c r="E2" s="34" t="s">
        <v>81</v>
      </c>
      <c r="F2" s="16">
        <v>2420</v>
      </c>
      <c r="M2"/>
      <c r="N2"/>
      <c r="O2"/>
      <c r="P2"/>
    </row>
    <row r="3" ht="15" customHeight="1" spans="1:16" x14ac:dyDescent="0.25">
      <c r="A3" s="14" t="s">
        <v>82</v>
      </c>
      <c r="B3" s="15">
        <v>45944</v>
      </c>
      <c r="C3" s="14" t="s">
        <v>37</v>
      </c>
      <c r="D3" s="14">
        <v>4000</v>
      </c>
      <c r="E3" s="34" t="s">
        <v>83</v>
      </c>
      <c r="F3" s="16">
        <v>1090</v>
      </c>
      <c r="H3" s="17" t="str" cm="1">
        <f t="array" ref="H3:J8">_xlfn.CHOOSECOLS(A2:F7, _xlfn.XMATCH(I1:K1, A1:F1))</f>
        <v>25-0701</v>
      </c>
      <c r="I3" s="18" t="s">
        <v>81</v>
      </c>
      <c r="J3" s="19">
        <v>2420</v>
      </c>
      <c r="M3" s="20" t="s">
        <v>84</v>
      </c>
      <c r="N3"/>
      <c r="O3"/>
      <c r="P3"/>
    </row>
    <row r="4" ht="15" customHeight="1" spans="1:16" x14ac:dyDescent="0.25">
      <c r="A4" s="14" t="s">
        <v>85</v>
      </c>
      <c r="B4" s="15">
        <v>45951</v>
      </c>
      <c r="C4" s="14" t="s">
        <v>37</v>
      </c>
      <c r="D4" s="14">
        <v>4500</v>
      </c>
      <c r="E4" s="34" t="s">
        <v>81</v>
      </c>
      <c r="F4" s="16">
        <v>6050</v>
      </c>
      <c r="H4" s="18" t="s">
        <v>82</v>
      </c>
      <c r="I4" s="18" t="s">
        <v>83</v>
      </c>
      <c r="J4" s="19">
        <v>1090</v>
      </c>
      <c r="M4"/>
      <c r="N4"/>
      <c r="O4"/>
      <c r="P4"/>
    </row>
    <row r="5" ht="15" customHeight="1" spans="1:16" x14ac:dyDescent="0.25">
      <c r="A5" s="14" t="s">
        <v>86</v>
      </c>
      <c r="B5" s="15">
        <v>45965</v>
      </c>
      <c r="C5" s="14" t="s">
        <v>37</v>
      </c>
      <c r="D5" s="14">
        <v>4500</v>
      </c>
      <c r="E5" s="34" t="s">
        <v>87</v>
      </c>
      <c r="F5" s="16">
        <v>880</v>
      </c>
      <c r="H5" s="18" t="s">
        <v>85</v>
      </c>
      <c r="I5" s="18" t="s">
        <v>81</v>
      </c>
      <c r="J5" s="19">
        <v>6050</v>
      </c>
      <c r="M5"/>
      <c r="N5"/>
      <c r="O5"/>
      <c r="P5"/>
    </row>
    <row r="6" ht="15" customHeight="1" spans="1:16" x14ac:dyDescent="0.25">
      <c r="A6" s="14" t="s">
        <v>88</v>
      </c>
      <c r="B6" s="15">
        <v>45979</v>
      </c>
      <c r="C6" s="14" t="s">
        <v>37</v>
      </c>
      <c r="D6" s="14">
        <v>4000</v>
      </c>
      <c r="E6" s="34" t="s">
        <v>81</v>
      </c>
      <c r="F6" s="16">
        <v>3267</v>
      </c>
      <c r="H6" s="18" t="s">
        <v>86</v>
      </c>
      <c r="I6" s="18" t="s">
        <v>87</v>
      </c>
      <c r="J6" s="19">
        <v>880</v>
      </c>
      <c r="M6"/>
      <c r="N6"/>
      <c r="O6"/>
      <c r="P6"/>
    </row>
    <row r="7" ht="15" customHeight="1" spans="1:16" x14ac:dyDescent="0.25">
      <c r="A7" s="14" t="s">
        <v>89</v>
      </c>
      <c r="B7" s="15">
        <v>45993</v>
      </c>
      <c r="C7" s="14" t="s">
        <v>37</v>
      </c>
      <c r="D7" s="14">
        <v>4500</v>
      </c>
      <c r="E7" s="34" t="s">
        <v>83</v>
      </c>
      <c r="F7" s="16">
        <v>545</v>
      </c>
      <c r="H7" s="18" t="s">
        <v>88</v>
      </c>
      <c r="I7" s="18" t="s">
        <v>81</v>
      </c>
      <c r="J7" s="19">
        <v>3267</v>
      </c>
      <c r="M7"/>
      <c r="N7"/>
      <c r="O7"/>
      <c r="P7"/>
    </row>
    <row r="8" ht="15" customHeight="1" spans="8:10" x14ac:dyDescent="0.25">
      <c r="H8" s="18" t="s">
        <v>89</v>
      </c>
      <c r="I8" s="18" t="s">
        <v>83</v>
      </c>
      <c r="J8" s="19">
        <v>545</v>
      </c>
    </row>
    <row r="9" ht="15" customHeight="1" spans="13:14" x14ac:dyDescent="0.25">
      <c r="M9" s="21" t="s">
        <v>46</v>
      </c>
      <c r="N9" s="22" t="s">
        <v>90</v>
      </c>
    </row>
    <row r="10" ht="15" customHeight="1" spans="13:13" x14ac:dyDescent="0.25">
      <c r="M10" s="21" t="s">
        <v>48</v>
      </c>
    </row>
    <row r="11" ht="15" customHeight="1" spans="13:16" x14ac:dyDescent="0.25">
      <c r="M11" s="23" t="s">
        <v>91</v>
      </c>
      <c r="N11" s="24"/>
      <c r="O11" s="24"/>
      <c r="P11" s="24"/>
    </row>
    <row r="12" ht="15" customHeight="1" spans="13:13" x14ac:dyDescent="0.25">
      <c r="M12" s="21" t="s">
        <v>50</v>
      </c>
    </row>
    <row r="13" ht="15" customHeight="1" spans="13:16" x14ac:dyDescent="0.25">
      <c r="M13" s="23" t="s">
        <v>92</v>
      </c>
      <c r="N13" s="24"/>
      <c r="O13" s="24"/>
      <c r="P13" s="24"/>
    </row>
    <row r="14" ht="15" customHeight="1" spans="13:16" x14ac:dyDescent="0.25">
      <c r="M14" s="25" t="s">
        <v>52</v>
      </c>
      <c r="N14"/>
      <c r="O14"/>
      <c r="P14"/>
    </row>
    <row r="15" ht="15" customHeight="1" x14ac:dyDescent="0.25"/>
    <row r="16" ht="15" customHeight="1" spans="13:16" x14ac:dyDescent="0.25">
      <c r="M16" s="21" t="s">
        <v>53</v>
      </c>
      <c r="N16" s="9" t="s">
        <v>80</v>
      </c>
      <c r="O16" s="9" t="s">
        <v>81</v>
      </c>
      <c r="P16" s="27">
        <v>2420</v>
      </c>
    </row>
    <row r="17" ht="15" customHeight="1" spans="14:16" x14ac:dyDescent="0.25">
      <c r="N17" s="9" t="s">
        <v>82</v>
      </c>
      <c r="O17" s="9" t="s">
        <v>83</v>
      </c>
      <c r="P17" s="27">
        <v>1090</v>
      </c>
    </row>
    <row r="18" ht="15" customHeight="1" spans="14:16" x14ac:dyDescent="0.25">
      <c r="N18" s="9" t="s">
        <v>85</v>
      </c>
      <c r="O18" s="9" t="s">
        <v>81</v>
      </c>
      <c r="P18" s="27">
        <v>6050</v>
      </c>
    </row>
    <row r="19" ht="15" customHeight="1" spans="14:16" x14ac:dyDescent="0.25">
      <c r="N19" s="9" t="s">
        <v>86</v>
      </c>
      <c r="O19" s="9" t="s">
        <v>87</v>
      </c>
      <c r="P19" s="27">
        <v>880</v>
      </c>
    </row>
    <row r="20" ht="15" customHeight="1" spans="14:16" x14ac:dyDescent="0.25">
      <c r="N20" s="9" t="s">
        <v>88</v>
      </c>
      <c r="O20" s="9" t="s">
        <v>81</v>
      </c>
      <c r="P20" s="27">
        <v>3267</v>
      </c>
    </row>
    <row r="21" ht="15" customHeight="1" spans="14:16" x14ac:dyDescent="0.25">
      <c r="N21" s="9" t="s">
        <v>89</v>
      </c>
      <c r="O21" s="9" t="s">
        <v>83</v>
      </c>
      <c r="P21" s="27">
        <v>545</v>
      </c>
    </row>
    <row r="22" ht="15" customHeight="1" spans="13:16" x14ac:dyDescent="0.25">
      <c r="M22" s="21" t="s">
        <v>22</v>
      </c>
      <c r="N22" s="28" t="str" cm="1">
        <f t="array" ref="N22">IF(SUMPRODUCT(--NOT(IF(ISERROR(H3:J8)+ISERROR($N$16:$P$21)=2,ERROR.TYPE(H3:J8)=ERROR.TYPE($N$16:$P$21),IF(ISERROR(H3:J8)+ISERROR($N$16:$P$21)=1,FALSE,IF(ISNUMBER(H3:J8)*ISNUMBER($N$16:$P$21)=1,ABS(H3:J8-$N$16:$P$21)&lt;=1E-9*(1+ABS($N$16:$P$21)),EXACT(H3:J8&amp;"",$N$16:$P$21&amp;""))))))=0,"Klopt","Wijkt af")</f>
        <v>Klopt</v>
      </c>
      <c r="O22"/>
      <c r="P22"/>
    </row>
  </sheetData>
  <mergeCells count="6">
    <mergeCell ref="M1:P2"/>
    <mergeCell ref="M3:P7"/>
    <mergeCell ref="M11:P11"/>
    <mergeCell ref="M13:P13"/>
    <mergeCell ref="M14:P14"/>
    <mergeCell ref="N22:P22"/>
  </mergeCells>
  <conditionalFormatting sqref="N22">
    <cfRule type="expression" dxfId="2" priority="1">
      <formula>N22&lt;&gt;"Klopt"</formula>
    </cfRule>
  </conditionalFormatting>
  <pageMargins left="0.5" right="0.5" top="0.6" bottom="0.6" header="0.3" footer="0.3"/>
  <pageSetup paperSize="9" orientation="landscape" scale="67"/>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M1:P39"/>
  <sheetViews>
    <sheetView workbookViewId="0" zoomScale="100">
      <selection activeCell="H5" sqref="H5"/>
    </sheetView>
  </sheetViews>
  <sheetFormatPr defaultRowHeight="15" outlineLevelRow="0" outlineLevelCol="0" x14ac:dyDescent="55"/>
  <cols>
    <col min="1" max="2" width="20" customWidth="1"/>
    <col min="3" max="5" width="14" customWidth="1"/>
    <col min="6" max="6" width="15" customWidth="1"/>
    <col min="8" max="8" width="17" customWidth="1"/>
    <col min="9" max="9" width="19" customWidth="1"/>
    <col min="10" max="10" width="15" customWidth="1"/>
    <col min="11" max="11" width="11" customWidth="1"/>
    <col min="12" max="12" width="3" customWidth="1"/>
    <col min="13" max="13" width="20" customWidth="1"/>
    <col min="14" max="14" width="13" customWidth="1"/>
    <col min="15" max="15" width="20" customWidth="1"/>
    <col min="16" max="16" width="17" customWidth="1"/>
  </cols>
  <sheetData>
    <row r="1" ht="18" customHeight="1" spans="1:16" x14ac:dyDescent="0.25">
      <c r="A1" s="12" t="s">
        <v>33</v>
      </c>
      <c r="B1" s="11" t="s">
        <v>93</v>
      </c>
      <c r="C1" s="12" t="s">
        <v>94</v>
      </c>
      <c r="D1" s="12" t="s">
        <v>95</v>
      </c>
      <c r="E1" s="12" t="s">
        <v>96</v>
      </c>
      <c r="F1" s="12" t="s">
        <v>97</v>
      </c>
      <c r="H1" s="32" t="s">
        <v>78</v>
      </c>
      <c r="I1" s="33" t="s">
        <v>33</v>
      </c>
      <c r="J1" s="33" t="s">
        <v>93</v>
      </c>
      <c r="K1" s="33" t="s">
        <v>97</v>
      </c>
      <c r="M1" s="13" t="s">
        <v>98</v>
      </c>
      <c r="N1"/>
      <c r="O1"/>
      <c r="P1"/>
    </row>
    <row r="2" ht="18" customHeight="1" spans="1:16" x14ac:dyDescent="0.25">
      <c r="A2" s="14">
        <v>1100</v>
      </c>
      <c r="B2" s="34" t="s">
        <v>99</v>
      </c>
      <c r="C2" s="16">
        <v>52000</v>
      </c>
      <c r="D2" s="16">
        <v>310000</v>
      </c>
      <c r="E2" s="16">
        <v>295000</v>
      </c>
      <c r="F2" s="16">
        <v>67000</v>
      </c>
      <c r="H2" s="32" t="s">
        <v>100</v>
      </c>
      <c r="I2" s="35">
        <v>500</v>
      </c>
      <c r="M2"/>
      <c r="N2"/>
      <c r="O2"/>
      <c r="P2"/>
    </row>
    <row r="3" ht="15" customHeight="1" spans="1:16" x14ac:dyDescent="0.25">
      <c r="A3" s="14">
        <v>1300</v>
      </c>
      <c r="B3" s="34" t="s">
        <v>101</v>
      </c>
      <c r="C3" s="16">
        <v>84000</v>
      </c>
      <c r="D3" s="16">
        <v>520000</v>
      </c>
      <c r="E3" s="16">
        <v>498000</v>
      </c>
      <c r="F3" s="16">
        <v>106000</v>
      </c>
      <c r="H3" s="32" t="s">
        <v>102</v>
      </c>
      <c r="I3" s="33" t="s">
        <v>97</v>
      </c>
      <c r="M3" s="20" t="s">
        <v>103</v>
      </c>
      <c r="N3"/>
      <c r="O3"/>
      <c r="P3"/>
    </row>
    <row r="4" ht="15" customHeight="1" spans="1:16" x14ac:dyDescent="0.25">
      <c r="A4" s="14">
        <v>1600</v>
      </c>
      <c r="B4" s="34" t="s">
        <v>104</v>
      </c>
      <c r="C4" s="16">
        <v>-61000</v>
      </c>
      <c r="D4" s="16">
        <v>205000</v>
      </c>
      <c r="E4" s="16">
        <v>214500</v>
      </c>
      <c r="F4" s="16">
        <v>-70500</v>
      </c>
      <c r="M4"/>
      <c r="N4"/>
      <c r="O4"/>
      <c r="P4"/>
    </row>
    <row r="5" ht="15" customHeight="1" spans="1:16" x14ac:dyDescent="0.25">
      <c r="A5" s="14">
        <v>1800</v>
      </c>
      <c r="B5" s="34" t="s">
        <v>105</v>
      </c>
      <c r="C5" s="16">
        <v>-9500</v>
      </c>
      <c r="D5" s="16">
        <v>41000</v>
      </c>
      <c r="E5" s="16">
        <v>43200</v>
      </c>
      <c r="F5" s="16">
        <v>-11700</v>
      </c>
      <c r="H5" s="17" cm="1">
        <f t="array" ref="H5:J10">_xlfn.LET(
  _xlpm.heads, A1:F1,
  _xlpm.data, A2:F9,
  _xlpm.view, _xlfn.CHOOSECOLS(_xlpm.data, _xlfn.XMATCH(I1:K1, _xlpm.heads)),
  _xlpm.size, ABS(_xlfn.CHOOSECOLS(_xlpm.data, _xlfn.XMATCH(I3, _xlpm.heads))),
  _xlpm.keep, _xlpm.size &gt;= I2,
  IF(SUM(_xlpm.keep * 1) = 0, "Geen saldi op of boven de grens", _xlfn._xlws.FILTER(_xlpm.view, _xlpm.keep))
)</f>
        <v>1100</v>
      </c>
      <c r="I5" s="18" t="s">
        <v>99</v>
      </c>
      <c r="J5" s="19">
        <v>67000</v>
      </c>
      <c r="M5"/>
      <c r="N5"/>
      <c r="O5"/>
      <c r="P5"/>
    </row>
    <row r="6" ht="15" customHeight="1" spans="1:16" x14ac:dyDescent="0.25">
      <c r="A6" s="14">
        <v>4000</v>
      </c>
      <c r="B6" s="34" t="s">
        <v>106</v>
      </c>
      <c r="C6" s="16">
        <v>0</v>
      </c>
      <c r="D6" s="16">
        <v>338470</v>
      </c>
      <c r="E6" s="16">
        <v>0</v>
      </c>
      <c r="F6" s="16">
        <v>338470</v>
      </c>
      <c r="H6" s="18">
        <v>1300</v>
      </c>
      <c r="I6" s="18" t="s">
        <v>101</v>
      </c>
      <c r="J6" s="19">
        <v>106000</v>
      </c>
      <c r="M6"/>
      <c r="N6"/>
      <c r="O6"/>
      <c r="P6"/>
    </row>
    <row r="7" ht="15" customHeight="1" spans="1:16" x14ac:dyDescent="0.25">
      <c r="A7" s="14">
        <v>4500</v>
      </c>
      <c r="B7" s="34" t="s">
        <v>107</v>
      </c>
      <c r="C7" s="16">
        <v>0</v>
      </c>
      <c r="D7" s="16">
        <v>420</v>
      </c>
      <c r="E7" s="16">
        <v>0</v>
      </c>
      <c r="F7" s="16">
        <v>420</v>
      </c>
      <c r="H7" s="18">
        <v>1600</v>
      </c>
      <c r="I7" s="18" t="s">
        <v>104</v>
      </c>
      <c r="J7" s="19">
        <v>-70500</v>
      </c>
      <c r="M7"/>
      <c r="N7"/>
      <c r="O7"/>
      <c r="P7"/>
    </row>
    <row r="8" ht="15" customHeight="1" spans="1:16" x14ac:dyDescent="0.25">
      <c r="A8" s="14">
        <v>4950</v>
      </c>
      <c r="B8" s="34" t="s">
        <v>108</v>
      </c>
      <c r="C8" s="16">
        <v>0</v>
      </c>
      <c r="D8" s="16">
        <v>310</v>
      </c>
      <c r="E8" s="16">
        <v>0</v>
      </c>
      <c r="F8" s="16">
        <v>310</v>
      </c>
      <c r="H8" s="18">
        <v>1800</v>
      </c>
      <c r="I8" s="18" t="s">
        <v>105</v>
      </c>
      <c r="J8" s="19">
        <v>-11700</v>
      </c>
      <c r="M8"/>
      <c r="N8"/>
      <c r="O8"/>
      <c r="P8"/>
    </row>
    <row r="9" ht="15" customHeight="1" spans="1:10" x14ac:dyDescent="0.25">
      <c r="A9" s="14">
        <v>8000</v>
      </c>
      <c r="B9" s="34" t="s">
        <v>109</v>
      </c>
      <c r="C9" s="16">
        <v>0</v>
      </c>
      <c r="D9" s="16">
        <v>0</v>
      </c>
      <c r="E9" s="16">
        <v>430000</v>
      </c>
      <c r="F9" s="16">
        <v>-430000</v>
      </c>
      <c r="H9" s="18">
        <v>4000</v>
      </c>
      <c r="I9" s="18" t="s">
        <v>106</v>
      </c>
      <c r="J9" s="19">
        <v>338470</v>
      </c>
    </row>
    <row r="10" ht="15" customHeight="1" spans="8:14" x14ac:dyDescent="0.25">
      <c r="H10" s="18">
        <v>8000</v>
      </c>
      <c r="I10" s="18" t="s">
        <v>109</v>
      </c>
      <c r="J10" s="19">
        <v>-430000</v>
      </c>
      <c r="M10" s="21" t="s">
        <v>46</v>
      </c>
      <c r="N10" s="22" t="s">
        <v>110</v>
      </c>
    </row>
    <row r="11" ht="15" customHeight="1" spans="13:13" x14ac:dyDescent="0.25">
      <c r="M11" s="21" t="s">
        <v>48</v>
      </c>
    </row>
    <row r="12" ht="15" customHeight="1" spans="13:16" x14ac:dyDescent="0.25">
      <c r="M12" s="23" t="s">
        <v>111</v>
      </c>
      <c r="N12" s="24"/>
      <c r="O12" s="24"/>
      <c r="P12" s="24"/>
    </row>
    <row r="13" ht="15" customHeight="1" spans="13:16" x14ac:dyDescent="0.25">
      <c r="M13" s="24"/>
      <c r="N13" s="24"/>
      <c r="O13" s="24"/>
      <c r="P13" s="24"/>
    </row>
    <row r="14" ht="15" customHeight="1" spans="13:16" x14ac:dyDescent="0.25">
      <c r="M14" s="24"/>
      <c r="N14" s="24"/>
      <c r="O14" s="24"/>
      <c r="P14" s="24"/>
    </row>
    <row r="15" ht="15" customHeight="1" spans="13:16" x14ac:dyDescent="0.25">
      <c r="M15" s="24"/>
      <c r="N15" s="24"/>
      <c r="O15" s="24"/>
      <c r="P15" s="24"/>
    </row>
    <row r="16" ht="15" customHeight="1" spans="13:16" x14ac:dyDescent="0.25">
      <c r="M16" s="24"/>
      <c r="N16" s="24"/>
      <c r="O16" s="24"/>
      <c r="P16" s="24"/>
    </row>
    <row r="17" ht="15" customHeight="1" spans="13:16" x14ac:dyDescent="0.25">
      <c r="M17" s="24"/>
      <c r="N17" s="24"/>
      <c r="O17" s="24"/>
      <c r="P17" s="24"/>
    </row>
    <row r="18" ht="15" customHeight="1" spans="13:16" x14ac:dyDescent="0.25">
      <c r="M18" s="24"/>
      <c r="N18" s="24"/>
      <c r="O18" s="24"/>
      <c r="P18" s="24"/>
    </row>
    <row r="19" ht="15" customHeight="1" spans="13:16" x14ac:dyDescent="0.25">
      <c r="M19" s="24"/>
      <c r="N19" s="24"/>
      <c r="O19" s="24"/>
      <c r="P19" s="24"/>
    </row>
    <row r="20" ht="15" customHeight="1" spans="13:16" x14ac:dyDescent="0.25">
      <c r="M20" s="24"/>
      <c r="N20" s="24"/>
      <c r="O20" s="24"/>
      <c r="P20" s="24"/>
    </row>
    <row r="21" ht="15" customHeight="1" spans="13:16" x14ac:dyDescent="0.25">
      <c r="M21" s="24"/>
      <c r="N21" s="24"/>
      <c r="O21" s="24"/>
      <c r="P21" s="24"/>
    </row>
    <row r="22" ht="15" customHeight="1" spans="13:13" x14ac:dyDescent="0.25">
      <c r="M22" s="21" t="s">
        <v>50</v>
      </c>
    </row>
    <row r="23" ht="15" customHeight="1" spans="13:16" x14ac:dyDescent="0.25">
      <c r="M23" s="23" t="s">
        <v>112</v>
      </c>
      <c r="N23" s="24"/>
      <c r="O23" s="24"/>
      <c r="P23" s="24"/>
    </row>
    <row r="24" ht="15" customHeight="1" spans="13:16" x14ac:dyDescent="0.25">
      <c r="M24" s="24"/>
      <c r="N24" s="24"/>
      <c r="O24" s="24"/>
      <c r="P24" s="24"/>
    </row>
    <row r="25" ht="15" customHeight="1" spans="13:16" x14ac:dyDescent="0.25">
      <c r="M25" s="24"/>
      <c r="N25" s="24"/>
      <c r="O25" s="24"/>
      <c r="P25" s="24"/>
    </row>
    <row r="26" ht="15" customHeight="1" spans="13:16" x14ac:dyDescent="0.25">
      <c r="M26" s="24"/>
      <c r="N26" s="24"/>
      <c r="O26" s="24"/>
      <c r="P26" s="24"/>
    </row>
    <row r="27" ht="15" customHeight="1" spans="13:16" x14ac:dyDescent="0.25">
      <c r="M27" s="24"/>
      <c r="N27" s="24"/>
      <c r="O27" s="24"/>
      <c r="P27" s="24"/>
    </row>
    <row r="28" ht="15" customHeight="1" spans="13:16" x14ac:dyDescent="0.25">
      <c r="M28" s="24"/>
      <c r="N28" s="24"/>
      <c r="O28" s="24"/>
      <c r="P28" s="24"/>
    </row>
    <row r="29" ht="15" customHeight="1" spans="13:16" x14ac:dyDescent="0.25">
      <c r="M29" s="24"/>
      <c r="N29" s="24"/>
      <c r="O29" s="24"/>
      <c r="P29" s="24"/>
    </row>
    <row r="30" ht="15" customHeight="1" spans="13:16" x14ac:dyDescent="0.25">
      <c r="M30" s="24"/>
      <c r="N30" s="24"/>
      <c r="O30" s="24"/>
      <c r="P30" s="24"/>
    </row>
    <row r="31" ht="15" customHeight="1" spans="13:16" x14ac:dyDescent="0.25">
      <c r="M31" s="25" t="s">
        <v>52</v>
      </c>
      <c r="N31"/>
      <c r="O31"/>
      <c r="P31"/>
    </row>
    <row r="32" ht="15" customHeight="1" x14ac:dyDescent="0.25"/>
    <row r="33" ht="15" customHeight="1" spans="13:16" x14ac:dyDescent="0.25">
      <c r="M33" s="21" t="s">
        <v>53</v>
      </c>
      <c r="N33" s="26">
        <v>1100</v>
      </c>
      <c r="O33" s="9" t="s">
        <v>99</v>
      </c>
      <c r="P33" s="27">
        <v>67000</v>
      </c>
    </row>
    <row r="34" ht="15" customHeight="1" spans="14:16" x14ac:dyDescent="0.25">
      <c r="N34" s="26">
        <v>1300</v>
      </c>
      <c r="O34" s="9" t="s">
        <v>101</v>
      </c>
      <c r="P34" s="27">
        <v>106000</v>
      </c>
    </row>
    <row r="35" ht="15" customHeight="1" spans="14:16" x14ac:dyDescent="0.25">
      <c r="N35" s="26">
        <v>1600</v>
      </c>
      <c r="O35" s="9" t="s">
        <v>104</v>
      </c>
      <c r="P35" s="27">
        <v>-70500</v>
      </c>
    </row>
    <row r="36" ht="15" customHeight="1" spans="14:16" x14ac:dyDescent="0.25">
      <c r="N36" s="26">
        <v>1800</v>
      </c>
      <c r="O36" s="9" t="s">
        <v>105</v>
      </c>
      <c r="P36" s="27">
        <v>-11700</v>
      </c>
    </row>
    <row r="37" ht="15" customHeight="1" spans="14:16" x14ac:dyDescent="0.25">
      <c r="N37" s="26">
        <v>4000</v>
      </c>
      <c r="O37" s="9" t="s">
        <v>106</v>
      </c>
      <c r="P37" s="27">
        <v>338470</v>
      </c>
    </row>
    <row r="38" ht="15" customHeight="1" spans="14:16" x14ac:dyDescent="0.25">
      <c r="N38" s="26">
        <v>8000</v>
      </c>
      <c r="O38" s="9" t="s">
        <v>109</v>
      </c>
      <c r="P38" s="27">
        <v>-430000</v>
      </c>
    </row>
    <row r="39" ht="15" customHeight="1" spans="13:16" x14ac:dyDescent="0.25">
      <c r="M39" s="21" t="s">
        <v>22</v>
      </c>
      <c r="N39" s="28" t="str" cm="1">
        <f t="array" ref="N39">IF(SUMPRODUCT(--NOT(IF(ISERROR(H5:J10)+ISERROR($N$33:$P$38)=2,ERROR.TYPE(H5:J10)=ERROR.TYPE($N$33:$P$38),IF(ISERROR(H5:J10)+ISERROR($N$33:$P$38)=1,FALSE,IF(ISNUMBER(H5:J10)*ISNUMBER($N$33:$P$38)=1,ABS(H5:J10-$N$33:$P$38)&lt;=1E-9*(1+ABS($N$33:$P$38)),EXACT(H5:J10&amp;"",$N$33:$P$38&amp;""))))))=0,"Klopt","Wijkt af")</f>
        <v>Klopt</v>
      </c>
      <c r="O39"/>
      <c r="P39"/>
    </row>
  </sheetData>
  <mergeCells count="6">
    <mergeCell ref="M1:P2"/>
    <mergeCell ref="M3:P8"/>
    <mergeCell ref="M12:P21"/>
    <mergeCell ref="M23:P30"/>
    <mergeCell ref="M31:P31"/>
    <mergeCell ref="N39:P39"/>
  </mergeCells>
  <conditionalFormatting sqref="N39">
    <cfRule type="expression" dxfId="3" priority="1">
      <formula>N39&lt;&gt;"Klopt"</formula>
    </cfRule>
  </conditionalFormatting>
  <pageMargins left="0.5" right="0.5" top="0.6" bottom="0.6" header="0.3" footer="0.3"/>
  <pageSetup paperSize="9" orientation="landscape" scale="56"/>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KIES.KOLOMMEN: Voorbeeldwerkmap van DivZero</dc:title>
  <dc:subject>Haalt de kolommen die je op nummer noemt uit een bereik, in de volgorde die je opgeeft, als blok dat overloopt; negatieve getallen tellen vanaf rechts.</dc:subject>
  <dc:description/>
  <dc:language>nl-NL</dc:language>
  <cp:keywords/>
  <cp:category/>
  <cp:lastModifiedBy>DivZero</cp:lastModifiedBy>
  <dcterms:created xsi:type="dcterms:W3CDTF">2026-10-23T15:24:03Z</dcterms:created>
  <dcterms:modified xsi:type="dcterms:W3CDTF">2026-10-23T15:24:03Z</dcterms:modified>
</cp:coreProperties>
</file>